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wissbiobanking.sharepoint.com/Freigegebene Dokumente/SBP COMMUN/SBP_Joséphine/Risk management SOP/final 170222/"/>
    </mc:Choice>
  </mc:AlternateContent>
  <xr:revisionPtr revIDLastSave="0" documentId="8_{F231195C-EC2E-4747-972F-B7142DCD6C52}" xr6:coauthVersionLast="47" xr6:coauthVersionMax="47" xr10:uidLastSave="{00000000-0000-0000-0000-000000000000}"/>
  <bookViews>
    <workbookView xWindow="-120" yWindow="-120" windowWidth="29040" windowHeight="15840" xr2:uid="{5A9492DE-0053-4C93-9038-936230A1499E}"/>
  </bookViews>
  <sheets>
    <sheet name="Risk Analysis" sheetId="1" r:id="rId1"/>
    <sheet name="Exampl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R5" i="1"/>
  <c r="R6" i="1"/>
  <c r="R7" i="1"/>
  <c r="R8" i="1"/>
  <c r="R9" i="1"/>
  <c r="R11" i="1"/>
  <c r="R12" i="1"/>
  <c r="R13" i="1"/>
  <c r="R14" i="1"/>
  <c r="P5" i="1"/>
  <c r="P6" i="1"/>
  <c r="P7" i="1"/>
  <c r="P8" i="1"/>
  <c r="P9" i="1"/>
  <c r="P10" i="1"/>
  <c r="R10" i="1" s="1"/>
  <c r="P11" i="1"/>
  <c r="P12" i="1"/>
  <c r="P13" i="1"/>
  <c r="P14" i="1"/>
  <c r="J5" i="1"/>
  <c r="J6" i="1"/>
  <c r="J7" i="1"/>
  <c r="J8" i="1"/>
  <c r="J9" i="1"/>
  <c r="J10" i="1"/>
  <c r="J12" i="1"/>
  <c r="J13" i="1"/>
  <c r="J14" i="1"/>
  <c r="H5" i="1"/>
  <c r="H6" i="1"/>
  <c r="H7" i="1"/>
  <c r="H8" i="1"/>
  <c r="H9" i="1"/>
  <c r="H10" i="1"/>
  <c r="J11" i="1"/>
  <c r="H12" i="1"/>
  <c r="H13" i="1"/>
  <c r="H14" i="1"/>
  <c r="P9" i="3"/>
  <c r="P7" i="3"/>
  <c r="P6" i="3"/>
  <c r="H10" i="3"/>
  <c r="J10" i="3" s="1"/>
  <c r="H9" i="3"/>
  <c r="J9" i="3" s="1"/>
  <c r="H8" i="3"/>
  <c r="J8" i="3" s="1"/>
  <c r="H7" i="3"/>
  <c r="J7" i="3" s="1"/>
  <c r="H6" i="3"/>
  <c r="J6" i="3" s="1"/>
  <c r="H5" i="3"/>
  <c r="J5" i="3" s="1"/>
  <c r="R7" i="3" l="1"/>
</calcChain>
</file>

<file path=xl/sharedStrings.xml><?xml version="1.0" encoding="utf-8"?>
<sst xmlns="http://schemas.openxmlformats.org/spreadsheetml/2006/main" count="193" uniqueCount="62">
  <si>
    <t xml:space="preserve">No. </t>
  </si>
  <si>
    <t>Description</t>
  </si>
  <si>
    <t>Effect</t>
  </si>
  <si>
    <t>Severity</t>
  </si>
  <si>
    <t>Probability</t>
  </si>
  <si>
    <t>Detectability</t>
  </si>
  <si>
    <t>Risk priority</t>
  </si>
  <si>
    <t>Risk Class</t>
  </si>
  <si>
    <t>Proposed action / Comment</t>
  </si>
  <si>
    <t>Risk analysis</t>
  </si>
  <si>
    <t>Risk / Hazard / Issue description</t>
  </si>
  <si>
    <t>Risk control</t>
  </si>
  <si>
    <t>Risk Assessment</t>
  </si>
  <si>
    <t>[…]</t>
  </si>
  <si>
    <t>Biosafety</t>
  </si>
  <si>
    <t xml:space="preserve"> Quality Objectives</t>
  </si>
  <si>
    <t>Data integrity</t>
  </si>
  <si>
    <t>IT infrastructure security</t>
  </si>
  <si>
    <t xml:space="preserve"> Ethics</t>
  </si>
  <si>
    <t xml:space="preserve"> Regulatory</t>
  </si>
  <si>
    <t xml:space="preserve"> […]</t>
  </si>
  <si>
    <t>Responsible person</t>
  </si>
  <si>
    <t>target date</t>
  </si>
  <si>
    <t>Personnel training
Personal Protective Equipment
Biological safety cabinet</t>
  </si>
  <si>
    <t>High</t>
  </si>
  <si>
    <t>Handling of human biological material contaminated with SARS-CoV-2</t>
  </si>
  <si>
    <t>Personnel is ill</t>
  </si>
  <si>
    <t>Contamination of the personnel during handling (e.g: pipeting, broken tube)</t>
  </si>
  <si>
    <t>Medium</t>
  </si>
  <si>
    <t>Low</t>
  </si>
  <si>
    <t>Data verification process</t>
  </si>
  <si>
    <t>Biobank contact information documented in the biobank regulation</t>
  </si>
  <si>
    <t>Participant refuses to volunteer for other research projects</t>
  </si>
  <si>
    <t>Documents available to the participants</t>
  </si>
  <si>
    <t>The participant cannot ask questions related to the fate of her/his biological resources because no biobank contact information is available.</t>
  </si>
  <si>
    <t>Data Transfer Agreement (DTA)
Material Transfer Agreement (MTA)</t>
  </si>
  <si>
    <t>Biobank process is not compliant with Federal Act on Data Protection</t>
  </si>
  <si>
    <t>Sample and Personal data transfer</t>
  </si>
  <si>
    <t>Samples are sent to a partner biobank with participants details (e.g: date of birth) in an informal and not documented manner.</t>
  </si>
  <si>
    <t>Data loss</t>
  </si>
  <si>
    <t>Digital records management</t>
  </si>
  <si>
    <t>Backup and Recovery plan
Audit trail</t>
  </si>
  <si>
    <t>Data collection</t>
  </si>
  <si>
    <t>The personnel does not fill in all the required fields in the LIMS</t>
  </si>
  <si>
    <t>Data are missing for specific research projects</t>
  </si>
  <si>
    <t>A local folder used to store data is corrupted or deleted</t>
  </si>
  <si>
    <t>Set up preanalytical documentation of variables and non-conformities</t>
  </si>
  <si>
    <t>John Smith</t>
  </si>
  <si>
    <t>Jane Brown</t>
  </si>
  <si>
    <t>Sample preanalytical data</t>
  </si>
  <si>
    <t>Blood samples were not frozen within  the time frame specified in the protocol</t>
  </si>
  <si>
    <t>Samples are not suitable for specific downstream analysis</t>
  </si>
  <si>
    <t>Risk assessment</t>
  </si>
  <si>
    <t>Risk monitoring</t>
  </si>
  <si>
    <t>New Severity</t>
  </si>
  <si>
    <t>New Probability</t>
  </si>
  <si>
    <t>New Risk Class</t>
  </si>
  <si>
    <t>New Detectability</t>
  </si>
  <si>
    <t>New Risk priority</t>
  </si>
  <si>
    <t>Topic</t>
  </si>
  <si>
    <t>Risk / hazard description</t>
  </si>
  <si>
    <t>Risk / Hazard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</si>
</sst>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i/>
      <sz val="9"/>
      <color theme="1"/>
      <name val="Arial"/>
      <family val="2"/>
    </font>
    <font>
      <sz val="9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i/>
      <sz val="9"/>
      <color rgb="FF000000"/>
      <name val="Calibri"/>
      <family val="2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DCF3FA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</xf>
    <xf numFmtId="0" fontId="6" fillId="0" borderId="0" xfId="0" applyFont="1"/>
    <xf numFmtId="0" fontId="11" fillId="0" borderId="0" xfId="0" applyFont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NumberFormat="1" applyFont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6" borderId="1" xfId="0" applyFont="1" applyFill="1" applyBorder="1" applyAlignment="1" applyProtection="1">
      <alignment horizontal="center" vertical="center" wrapText="1"/>
      <protection hidden="1"/>
    </xf>
    <xf numFmtId="0" fontId="6" fillId="6" borderId="0" xfId="0" applyFont="1" applyFill="1"/>
    <xf numFmtId="0" fontId="10" fillId="6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11" fillId="0" borderId="0" xfId="0" applyFont="1" applyAlignment="1" applyProtection="1">
      <alignment vertical="center"/>
      <protection locked="0"/>
    </xf>
    <xf numFmtId="0" fontId="7" fillId="0" borderId="9" xfId="0" applyFont="1" applyFill="1" applyBorder="1" applyAlignment="1" applyProtection="1">
      <alignment vertical="center"/>
      <protection locked="0"/>
    </xf>
    <xf numFmtId="0" fontId="7" fillId="0" borderId="3" xfId="0" applyFont="1" applyFill="1" applyBorder="1" applyAlignment="1" applyProtection="1">
      <alignment vertical="center"/>
      <protection locked="0"/>
    </xf>
    <xf numFmtId="0" fontId="7" fillId="0" borderId="4" xfId="0" applyFont="1" applyFill="1" applyBorder="1" applyAlignment="1" applyProtection="1">
      <alignment vertical="center"/>
      <protection locked="0"/>
    </xf>
    <xf numFmtId="0" fontId="8" fillId="2" borderId="6" xfId="0" applyFont="1" applyFill="1" applyBorder="1" applyAlignment="1" applyProtection="1">
      <alignment vertical="center"/>
      <protection locked="0"/>
    </xf>
    <xf numFmtId="0" fontId="8" fillId="2" borderId="5" xfId="0" applyFont="1" applyFill="1" applyBorder="1" applyAlignment="1" applyProtection="1">
      <alignment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6" fillId="6" borderId="0" xfId="0" applyFont="1" applyFill="1" applyProtection="1">
      <protection locked="0"/>
    </xf>
    <xf numFmtId="0" fontId="10" fillId="3" borderId="1" xfId="0" applyNumberFormat="1" applyFont="1" applyFill="1" applyBorder="1" applyAlignment="1" applyProtection="1">
      <alignment horizontal="center" vertical="center"/>
      <protection locked="0"/>
    </xf>
    <xf numFmtId="164" fontId="10" fillId="6" borderId="2" xfId="0" applyNumberFormat="1" applyFont="1" applyFill="1" applyBorder="1" applyAlignment="1" applyProtection="1">
      <alignment horizontal="center" vertical="center"/>
      <protection locked="0"/>
    </xf>
    <xf numFmtId="0" fontId="9" fillId="6" borderId="16" xfId="0" applyFont="1" applyFill="1" applyBorder="1" applyAlignment="1" applyProtection="1">
      <alignment horizontal="center" vertical="center" wrapText="1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13" fillId="5" borderId="2" xfId="0" applyFont="1" applyFill="1" applyBorder="1" applyAlignment="1" applyProtection="1">
      <alignment horizontal="center" vertical="center"/>
      <protection locked="0"/>
    </xf>
    <xf numFmtId="0" fontId="13" fillId="5" borderId="3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13" fillId="5" borderId="4" xfId="0" applyFont="1" applyFill="1" applyBorder="1" applyAlignment="1" applyProtection="1">
      <alignment horizontal="center" vertical="center"/>
      <protection locked="0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12" fillId="4" borderId="14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70"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/>
        <color theme="2" tint="-0.499984740745262"/>
      </font>
      <fill>
        <patternFill>
          <bgColor theme="6" tint="0.79998168889431442"/>
        </patternFill>
      </fill>
    </dxf>
    <dxf>
      <fill>
        <patternFill patternType="solid">
          <bgColor rgb="FFFF9999"/>
        </patternFill>
      </fill>
    </dxf>
    <dxf>
      <fill>
        <patternFill>
          <bgColor theme="5" tint="0.59996337778862885"/>
        </patternFill>
      </fill>
    </dxf>
    <dxf>
      <fill>
        <patternFill>
          <fgColor theme="9" tint="0.59996337778862885"/>
          <bgColor theme="9" tint="0.59996337778862885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theme="5"/>
      </font>
    </dxf>
    <dxf>
      <font>
        <b/>
        <i val="0"/>
        <color theme="9"/>
      </font>
    </dxf>
    <dxf>
      <font>
        <b val="0"/>
        <i/>
        <color theme="2" tint="-0.499984740745262"/>
      </font>
      <fill>
        <patternFill>
          <bgColor theme="6" tint="0.79998168889431442"/>
        </patternFill>
      </fill>
    </dxf>
    <dxf>
      <fill>
        <patternFill patternType="solid">
          <bgColor rgb="FFFF9999"/>
        </patternFill>
      </fill>
    </dxf>
    <dxf>
      <fill>
        <patternFill>
          <bgColor theme="5" tint="0.59996337778862885"/>
        </patternFill>
      </fill>
    </dxf>
    <dxf>
      <fill>
        <patternFill>
          <fgColor theme="9" tint="0.59996337778862885"/>
          <bgColor theme="9" tint="0.59996337778862885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theme="5"/>
      </font>
    </dxf>
    <dxf>
      <font>
        <b/>
        <i val="0"/>
        <color theme="9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ck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[$-F800]dddd\,\ mmmm\ dd\,\ 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/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theme="5"/>
      </font>
    </dxf>
    <dxf>
      <font>
        <b/>
        <i val="0"/>
        <color theme="9"/>
      </font>
    </dxf>
    <dxf>
      <font>
        <b val="0"/>
        <i/>
        <color theme="2" tint="-0.499984740745262"/>
      </font>
      <fill>
        <patternFill>
          <bgColor rgb="FFDCF3FA"/>
        </patternFill>
      </fill>
    </dxf>
    <dxf>
      <fill>
        <patternFill patternType="solid">
          <bgColor rgb="FFFF9999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 patternType="solid">
          <bgColor rgb="FFFF9999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DCF3FA"/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1A7D77-BD70-442B-9229-5E4486899FBC}" name="Tableau1" displayName="Tableau1" ref="A4:R14" totalsRowShown="0" headerRowDxfId="59" dataDxfId="57" headerRowBorderDxfId="58" tableBorderDxfId="56" totalsRowBorderDxfId="55">
  <autoFilter ref="A4:R14" xr:uid="{931A7D77-BD70-442B-9229-5E4486899FBC}"/>
  <tableColumns count="18">
    <tableColumn id="1" xr3:uid="{7B817D07-765A-4A0A-ADF9-6B2A7ED0E027}" name="No. " dataDxfId="54">
      <calculatedColumnFormula>ROW(Tableau1[[#This Row],[Topic]])-4</calculatedColumnFormula>
    </tableColumn>
    <tableColumn id="2" xr3:uid="{20A0F334-5D0F-4AB5-BD67-DDCB22843D0D}" name="Topic" dataDxfId="53"/>
    <tableColumn id="3" xr3:uid="{9011FB17-F0E2-4329-A059-29D75571F8AB}" name="Description" dataDxfId="52"/>
    <tableColumn id="4" xr3:uid="{121C8578-C203-465D-8600-D93359EBEE96}" name="Risk / Hazard description" dataDxfId="51"/>
    <tableColumn id="5" xr3:uid="{ED0FD335-4D52-4DA9-9CC6-2703BB90628D}" name="Effect" dataDxfId="50"/>
    <tableColumn id="6" xr3:uid="{16CC753C-14BD-40EF-A951-B7B89A7A801C}" name="Severity" dataDxfId="49"/>
    <tableColumn id="7" xr3:uid="{DC276F29-C5B4-43F5-BCDB-946F6DCD4B12}" name="Probability" dataDxfId="48"/>
    <tableColumn id="8" xr3:uid="{C930974C-12C9-4497-936A-74CDD0F0FC01}" name="Risk Class" dataDxfId="47">
      <calculatedColumnFormula>IF(ISBLANK(Tableau1[[#This Row],[Severity]]),"Calculated Class",IF(ISBLANK(Tableau1[[#This Row],[Probability]]),"Calculated Class",IF(Tableau1[[#This Row],[Severity]]="Low",IF(Tableau1[[#This Row],[Probability]]="High",2,3),IF(Tableau1[[#This Row],[Severity]]="Medium",IF(Tableau1[[#This Row],[Probability]]="Low",3,IF(Tableau1[[#This Row],[Probability]]="Medium",2,1)),IF(Tableau1[[#This Row],[Probability]]="Low",2,1)))))</calculatedColumnFormula>
    </tableColumn>
    <tableColumn id="9" xr3:uid="{7FAA87DC-1748-4068-86A5-948A30A622AA}" name="Detectability" dataDxfId="46"/>
    <tableColumn id="10" xr3:uid="{9D3795D1-9421-43E5-ACE6-37F786EE927A}" name="Risk priority" dataDxfId="45">
      <calculatedColumnFormula>IF(ISBLANK(Tableau1[[#This Row],[Detectability]]),"Calculated Priority",IF(ISNUMBER(Tableau1[[#This Row],[Risk Class]]),IF(Tableau1[[#This Row],[Risk Class]]=1,IF(Tableau1[[#This Row],[Detectability]]="High","Medium","High"),IF(Tableau1[[#This Row],[Risk Class]]=2,IF(Tableau1[[#This Row],[Detectability]]="High","Low",IF(Tableau1[[#This Row],[Detectability]]="Medium","Medium","High")),IF(Tableau1[[#This Row],[Detectability]]="Low","Medium","Low"))),IF(ISBLANK(Tableau1[[#This Row],[Severity]]),"Calculated Priority","Calculated Priority")))</calculatedColumnFormula>
    </tableColumn>
    <tableColumn id="11" xr3:uid="{FECEFAED-A1F1-40AE-93D3-7DA1A759198C}" name="Proposed action / Comment" dataDxfId="44"/>
    <tableColumn id="12" xr3:uid="{369E4F30-3ACB-4F77-B30F-23C8BB776578}" name="Responsible person" dataDxfId="43"/>
    <tableColumn id="13" xr3:uid="{CE942C4A-956D-4801-B83F-B6EDE6D4FD2B}" name="target date" dataDxfId="42"/>
    <tableColumn id="14" xr3:uid="{ECB2BB15-2CEE-4655-BB84-CD3DA9185A6B}" name="New Severity" dataDxfId="41"/>
    <tableColumn id="15" xr3:uid="{030CA781-F414-4564-9F3F-1D9F1139FA40}" name="New Probability" dataDxfId="40"/>
    <tableColumn id="16" xr3:uid="{E98E5361-7333-453F-AD45-3C5CF222C569}" name="New Risk Class" dataDxfId="39">
      <calculatedColumnFormula>IF(ISBLANK(Tableau1[[#This Row],[New Severity]]),"Calculated Class",IF(ISBLANK(Tableau1[[#This Row],[New Probability]]),"Calculated Class",IF(Tableau1[[#This Row],[New Severity]]="Low",IF(Tableau1[[#This Row],[New Probability]]="High",2,3),IF(Tableau1[[#This Row],[New Severity]]="Medium",IF(Tableau1[[#This Row],[New Probability]]="Low",3,IF(Tableau1[[#This Row],[New Probability]]="Medium",2,1)),IF(Tableau1[[#This Row],[New Probability]]="Low",2,1)))))</calculatedColumnFormula>
    </tableColumn>
    <tableColumn id="17" xr3:uid="{FF7D276E-F5B4-4E04-81C2-8781230D49E5}" name="New Detectability" dataDxfId="38"/>
    <tableColumn id="18" xr3:uid="{C8A36BBF-1A7D-4957-A6F8-31B428590ADC}" name="New Risk priority" dataDxfId="37">
      <calculatedColumnFormula>IF(ISBLANK(Tableau1[[#This Row],[New Detectability]]),"Calculated Priority",IF(ISNUMBER(Tableau1[[#This Row],[New Risk Class]]),IF(Tableau1[[#This Row],[New Risk Class]]=1,IF(Tableau1[[#This Row],[New Detectability]]="High","Medium","High"),IF(Tableau1[[#This Row],[New Risk Class]]=2,IF(Tableau1[[#This Row],[New Detectability]]="High","Low",IF(Tableau1[[#This Row],[New Detectability]]="Medium","Medium","High")),IF(Tableau1[[#This Row],[New Detectability]]="Low","Medium","Low"))),IF(ISBLANK(Tableau1[[#This Row],[New Severity]]),"Calculated Priority","Calculated Priority")))</calculatedColumnFormula>
    </tableColumn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0D64E31-03EA-422C-A55B-57ADBE558BE2}" name="Tableau13" displayName="Tableau13" ref="A4:R10" totalsRowShown="0" headerRowDxfId="22" dataDxfId="20" headerRowBorderDxfId="21" tableBorderDxfId="19" totalsRowBorderDxfId="18">
  <autoFilter ref="A4:R10" xr:uid="{931A7D77-BD70-442B-9229-5E4486899FBC}"/>
  <sortState xmlns:xlrd2="http://schemas.microsoft.com/office/spreadsheetml/2017/richdata2" ref="A5:M10">
    <sortCondition ref="A4:A10"/>
  </sortState>
  <tableColumns count="18">
    <tableColumn id="1" xr3:uid="{10C67D20-18FC-47A4-BF7D-48B5F781F8CD}" name="No. " dataDxfId="17">
      <calculatedColumnFormula>(ROW(A$5))-4</calculatedColumnFormula>
    </tableColumn>
    <tableColumn id="2" xr3:uid="{E43E10B4-39C4-4AD5-8E77-88C698A3B954}" name="Topic" dataDxfId="16"/>
    <tableColumn id="3" xr3:uid="{90B6E5CF-377C-47C4-A4AD-D71CECB9DD77}" name="Description" dataDxfId="15"/>
    <tableColumn id="4" xr3:uid="{EFBA32DB-305E-4F3A-9646-D1E9C3633BD6}" name="Risk / Hazard / Issue description" dataDxfId="14"/>
    <tableColumn id="5" xr3:uid="{DE45DA44-7570-4A3B-AB70-1F51BC703900}" name="Effect" dataDxfId="13"/>
    <tableColumn id="6" xr3:uid="{A9F8B523-209C-42E7-BFCE-00BD30B8EF59}" name="Severity" dataDxfId="12"/>
    <tableColumn id="7" xr3:uid="{76509C1B-7657-4795-8675-0DEDBC8E0C31}" name="Probability" dataDxfId="11"/>
    <tableColumn id="8" xr3:uid="{07F5C0A4-756C-4525-8A52-39559E906FD8}" name="Risk Class" dataDxfId="10">
      <calculatedColumnFormula>IF(ISBLANK(Tableau13[[#This Row],[Severity]]),"Add Severity score",IF(ISBLANK(Tableau13[[#This Row],[Probability]]),"Add Probability Score",IF(Tableau13[[#This Row],[Severity]]="Low",IF(Tableau13[[#This Row],[Probability]]="High",2,3),IF(Tableau13[[#This Row],[Severity]]="Medium",IF(Tableau13[[#This Row],[Probability]]="Low",3,IF(Tableau13[[#This Row],[Probability]]="Medium",2,1)),IF(Tableau13[[#This Row],[Probability]]="Low",2,1)))))</calculatedColumnFormula>
    </tableColumn>
    <tableColumn id="9" xr3:uid="{5DF71D70-8465-451D-A0BF-13BF7EDFD125}" name="Detectability" dataDxfId="9"/>
    <tableColumn id="10" xr3:uid="{14A4746F-42F0-41DB-BB7E-4D11AC50F92D}" name="Risk priority" dataDxfId="8">
      <calculatedColumnFormula>IF(ISBLANK(Tableau13[[#This Row],[Detectability]]),"Add Detectability",IF(ISNUMBER(Tableau13[[#This Row],[Risk Class]]),IF(Tableau13[[#This Row],[Risk Class]]=1,IF(Tableau13[[#This Row],[Detectability]]="High","Medium","High"),IF(Tableau13[[#This Row],[Risk Class]]=2,IF(Tableau13[[#This Row],[Detectability]]="High","Low",IF(Tableau13[[#This Row],[Detectability]]="Medium","Medium","High")),IF(Tableau13[[#This Row],[Detectability]]="Low","Medium","Low"))),IF(ISBLANK(Tableau13[[#This Row],[Severity]]),"Add Severity","Add Probability")))</calculatedColumnFormula>
    </tableColumn>
    <tableColumn id="11" xr3:uid="{DE7363D1-89D7-4DBE-9828-89956A1D33E5}" name="Proposed action / Comment" dataDxfId="7"/>
    <tableColumn id="12" xr3:uid="{C7E9B1DE-8C24-42FE-89F3-6702F88AD31D}" name="Responsible person" dataDxfId="6"/>
    <tableColumn id="13" xr3:uid="{3F7B8295-984A-40BF-A2B6-EF4A90CF81B0}" name="target date" dataDxfId="5"/>
    <tableColumn id="14" xr3:uid="{8C91C309-7DF3-4202-932F-21CBC2BD6A9B}" name="New Severity" dataDxfId="4"/>
    <tableColumn id="15" xr3:uid="{18F1CD86-955C-4680-B095-3A8BE2877DB2}" name="New Probability" dataDxfId="3"/>
    <tableColumn id="16" xr3:uid="{D03CE098-D361-4494-BB65-1D2C956D28C3}" name="New Risk Class" dataDxfId="2">
      <calculatedColumnFormula>IF(ISBLANK(Tableau13[[#This Row],[Severity]]),"Add Severity score",IF(ISBLANK(Tableau13[[#This Row],[Probability]]),"Add Probability Score",IF(Tableau13[[#This Row],[Severity]]="Low",IF(Tableau13[[#This Row],[Probability]]="High",2,3),IF(Tableau13[[#This Row],[Severity]]="Medium",IF(Tableau13[[#This Row],[Probability]]="Low",3,IF(Tableau13[[#This Row],[Probability]]="Medium",2,1)),IF(Tableau13[[#This Row],[Probability]]="Low",2,1)))))</calculatedColumnFormula>
    </tableColumn>
    <tableColumn id="17" xr3:uid="{1318ECB6-89BA-4F19-ADA1-E16CE5782355}" name="New Detectability" dataDxfId="1"/>
    <tableColumn id="18" xr3:uid="{8D7DB4E2-5F92-477E-A70C-AA07CD817963}" name="New Risk priority" dataDxfId="0">
      <calculatedColumnFormula>IF(ISBLANK(Tableau13[[#This Row],[Detectability]]),"Add Detectability",IF(ISNUMBER(Tableau13[[#This Row],[Risk Class]]),IF(Tableau13[[#This Row],[Risk Class]]=1,IF(Tableau13[[#This Row],[Detectability]]="High","Medium","High"),IF(Tableau13[[#This Row],[Risk Class]]=2,IF(Tableau13[[#This Row],[Detectability]]="High","Low",IF(Tableau13[[#This Row],[Detectability]]="Medium","Medium","High")),IF(Tableau13[[#This Row],[Detectability]]="Low","Medium","Low"))),IF(ISBLANK(Tableau13[[#This Row],[Severity]]),"Add Severity","Add Probability")))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2D3E2-0468-477D-AF35-E65CCCD8B2BF}">
  <dimension ref="A2:AP412"/>
  <sheetViews>
    <sheetView showGridLines="0"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8" sqref="E18"/>
    </sheetView>
  </sheetViews>
  <sheetFormatPr baseColWidth="10" defaultColWidth="10.85546875" defaultRowHeight="14.25" x14ac:dyDescent="0.2"/>
  <cols>
    <col min="1" max="1" width="7.85546875" style="29" customWidth="1"/>
    <col min="2" max="2" width="17" style="29" customWidth="1"/>
    <col min="3" max="5" width="26.7109375" style="29" customWidth="1"/>
    <col min="6" max="6" width="13.28515625" style="29" customWidth="1"/>
    <col min="7" max="7" width="14.28515625" style="29" customWidth="1"/>
    <col min="8" max="8" width="15.42578125" style="29" customWidth="1"/>
    <col min="9" max="9" width="12.85546875" style="29" customWidth="1"/>
    <col min="10" max="10" width="14.140625" style="29" customWidth="1"/>
    <col min="11" max="11" width="27.7109375" style="29" customWidth="1"/>
    <col min="12" max="12" width="17.42578125" style="29" customWidth="1"/>
    <col min="13" max="13" width="14.140625" style="29" customWidth="1"/>
    <col min="14" max="14" width="17.5703125" style="29" customWidth="1"/>
    <col min="15" max="15" width="15.7109375" style="29" customWidth="1"/>
    <col min="16" max="16" width="17" style="29" customWidth="1"/>
    <col min="17" max="17" width="16.42578125" style="29" customWidth="1"/>
    <col min="18" max="18" width="18.42578125" style="29" customWidth="1"/>
    <col min="19" max="42" width="10.85546875" style="29"/>
    <col min="43" max="16384" width="10.85546875" style="14"/>
  </cols>
  <sheetData>
    <row r="2" spans="1:42" s="15" customFormat="1" ht="26.1" customHeight="1" x14ac:dyDescent="0.25">
      <c r="A2" s="48" t="s">
        <v>12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</row>
    <row r="3" spans="1:42" ht="21.95" customHeight="1" x14ac:dyDescent="0.2">
      <c r="A3" s="31"/>
      <c r="B3" s="32"/>
      <c r="C3" s="33"/>
      <c r="D3" s="43" t="s">
        <v>60</v>
      </c>
      <c r="E3" s="44"/>
      <c r="F3" s="45" t="s">
        <v>9</v>
      </c>
      <c r="G3" s="44"/>
      <c r="H3" s="44"/>
      <c r="I3" s="44"/>
      <c r="J3" s="46"/>
      <c r="K3" s="44" t="s">
        <v>11</v>
      </c>
      <c r="L3" s="44"/>
      <c r="M3" s="47"/>
      <c r="N3" s="43" t="s">
        <v>53</v>
      </c>
      <c r="O3" s="44"/>
      <c r="P3" s="44"/>
      <c r="Q3" s="44"/>
      <c r="R3" s="44"/>
    </row>
    <row r="4" spans="1:42" x14ac:dyDescent="0.2">
      <c r="A4" s="34" t="s">
        <v>0</v>
      </c>
      <c r="B4" s="35" t="s">
        <v>59</v>
      </c>
      <c r="C4" s="34" t="s">
        <v>1</v>
      </c>
      <c r="D4" s="36" t="s">
        <v>61</v>
      </c>
      <c r="E4" s="36" t="s">
        <v>2</v>
      </c>
      <c r="F4" s="36" t="s">
        <v>3</v>
      </c>
      <c r="G4" s="36" t="s">
        <v>4</v>
      </c>
      <c r="H4" s="36" t="s">
        <v>7</v>
      </c>
      <c r="I4" s="36" t="s">
        <v>5</v>
      </c>
      <c r="J4" s="36" t="s">
        <v>6</v>
      </c>
      <c r="K4" s="37" t="s">
        <v>8</v>
      </c>
      <c r="L4" s="36" t="s">
        <v>21</v>
      </c>
      <c r="M4" s="37" t="s">
        <v>22</v>
      </c>
      <c r="N4" s="42" t="s">
        <v>54</v>
      </c>
      <c r="O4" s="36" t="s">
        <v>55</v>
      </c>
      <c r="P4" s="36" t="s">
        <v>56</v>
      </c>
      <c r="Q4" s="36" t="s">
        <v>57</v>
      </c>
      <c r="R4" s="36" t="s">
        <v>58</v>
      </c>
    </row>
    <row r="5" spans="1:42" s="27" customFormat="1" ht="36" customHeight="1" x14ac:dyDescent="0.2">
      <c r="A5" s="39">
        <v>1</v>
      </c>
      <c r="B5" s="22" t="s">
        <v>14</v>
      </c>
      <c r="C5" s="28" t="s">
        <v>13</v>
      </c>
      <c r="D5" s="28" t="s">
        <v>13</v>
      </c>
      <c r="E5" s="28" t="s">
        <v>13</v>
      </c>
      <c r="F5" s="24"/>
      <c r="G5" s="24"/>
      <c r="H5" s="25" t="str">
        <f>IF(ISBLANK(Tableau1[[#This Row],[Severity]]),"Calculated Class",IF(ISBLANK(Tableau1[[#This Row],[Probability]]),"Calculated Class",IF(Tableau1[[#This Row],[Severity]]="Low",IF(Tableau1[[#This Row],[Probability]]="High",2,3),IF(Tableau1[[#This Row],[Severity]]="Medium",IF(Tableau1[[#This Row],[Probability]]="Low",3,IF(Tableau1[[#This Row],[Probability]]="Medium",2,1)),IF(Tableau1[[#This Row],[Probability]]="Low",2,1)))))</f>
        <v>Calculated Class</v>
      </c>
      <c r="I5" s="24"/>
      <c r="J5" s="26" t="str">
        <f>IF(ISBLANK(Tableau1[[#This Row],[Detectability]]),"Calculated Priority",IF(ISNUMBER(Tableau1[[#This Row],[Risk Class]]),IF(Tableau1[[#This Row],[Risk Class]]=1,IF(Tableau1[[#This Row],[Detectability]]="High","Medium","High"),IF(Tableau1[[#This Row],[Risk Class]]=2,IF(Tableau1[[#This Row],[Detectability]]="High","Low",IF(Tableau1[[#This Row],[Detectability]]="Medium","Medium","High")),IF(Tableau1[[#This Row],[Detectability]]="Low","Medium","Low"))),IF(ISBLANK(Tableau1[[#This Row],[Severity]]),"Calculated Priority","Calculated Priority")))</f>
        <v>Calculated Priority</v>
      </c>
      <c r="K5" s="28" t="s">
        <v>13</v>
      </c>
      <c r="L5" s="28" t="s">
        <v>13</v>
      </c>
      <c r="M5" s="40" t="s">
        <v>13</v>
      </c>
      <c r="N5" s="41"/>
      <c r="O5" s="23"/>
      <c r="P5" s="25" t="str">
        <f>IF(ISBLANK(Tableau1[[#This Row],[New Severity]]),"Calculated Class",IF(ISBLANK(Tableau1[[#This Row],[New Probability]]),"Calculated Class",IF(Tableau1[[#This Row],[New Severity]]="Low",IF(Tableau1[[#This Row],[New Probability]]="High",2,3),IF(Tableau1[[#This Row],[New Severity]]="Medium",IF(Tableau1[[#This Row],[New Probability]]="Low",3,IF(Tableau1[[#This Row],[New Probability]]="Medium",2,1)),IF(Tableau1[[#This Row],[New Probability]]="Low",2,1)))))</f>
        <v>Calculated Class</v>
      </c>
      <c r="Q5" s="24"/>
      <c r="R5" s="26" t="str">
        <f>IF(ISBLANK(Tableau1[[#This Row],[New Detectability]]),"Calculated Priority",IF(ISNUMBER(Tableau1[[#This Row],[New Risk Class]]),IF(Tableau1[[#This Row],[New Risk Class]]=1,IF(Tableau1[[#This Row],[New Detectability]]="High","Medium","High"),IF(Tableau1[[#This Row],[New Risk Class]]=2,IF(Tableau1[[#This Row],[New Detectability]]="High","Low",IF(Tableau1[[#This Row],[New Detectability]]="Medium","Medium","High")),IF(Tableau1[[#This Row],[New Detectability]]="Low","Medium","Low"))),IF(ISBLANK(Tableau1[[#This Row],[New Severity]]),"Calculated Priority","Calculated Priority")))</f>
        <v>Calculated Priority</v>
      </c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</row>
    <row r="6" spans="1:42" s="27" customFormat="1" ht="36" customHeight="1" x14ac:dyDescent="0.2">
      <c r="A6" s="39">
        <v>2</v>
      </c>
      <c r="B6" s="22" t="s">
        <v>15</v>
      </c>
      <c r="C6" s="28" t="s">
        <v>13</v>
      </c>
      <c r="D6" s="28" t="s">
        <v>13</v>
      </c>
      <c r="E6" s="28" t="s">
        <v>13</v>
      </c>
      <c r="F6" s="24"/>
      <c r="G6" s="24"/>
      <c r="H6" s="25" t="str">
        <f>IF(ISBLANK(Tableau1[[#This Row],[Severity]]),"Calculated Class",IF(ISBLANK(Tableau1[[#This Row],[Probability]]),"Calculated Class",IF(Tableau1[[#This Row],[Severity]]="Low",IF(Tableau1[[#This Row],[Probability]]="High",2,3),IF(Tableau1[[#This Row],[Severity]]="Medium",IF(Tableau1[[#This Row],[Probability]]="Low",3,IF(Tableau1[[#This Row],[Probability]]="Medium",2,1)),IF(Tableau1[[#This Row],[Probability]]="Low",2,1)))))</f>
        <v>Calculated Class</v>
      </c>
      <c r="I6" s="24"/>
      <c r="J6" s="26" t="str">
        <f>IF(ISBLANK(Tableau1[[#This Row],[Detectability]]),"Calculated Priority",IF(ISNUMBER(Tableau1[[#This Row],[Risk Class]]),IF(Tableau1[[#This Row],[Risk Class]]=1,IF(Tableau1[[#This Row],[Detectability]]="High","Medium","High"),IF(Tableau1[[#This Row],[Risk Class]]=2,IF(Tableau1[[#This Row],[Detectability]]="High","Low",IF(Tableau1[[#This Row],[Detectability]]="Medium","Medium","High")),IF(Tableau1[[#This Row],[Detectability]]="Low","Medium","Low"))),IF(ISBLANK(Tableau1[[#This Row],[Severity]]),"Calculated Priority","Calculated Priority")))</f>
        <v>Calculated Priority</v>
      </c>
      <c r="K6" s="28" t="s">
        <v>13</v>
      </c>
      <c r="L6" s="28" t="s">
        <v>13</v>
      </c>
      <c r="M6" s="40" t="s">
        <v>13</v>
      </c>
      <c r="N6" s="41"/>
      <c r="O6" s="23"/>
      <c r="P6" s="25" t="str">
        <f>IF(ISBLANK(Tableau1[[#This Row],[New Severity]]),"Calculated Class",IF(ISBLANK(Tableau1[[#This Row],[New Probability]]),"Calculated Class",IF(Tableau1[[#This Row],[New Severity]]="Low",IF(Tableau1[[#This Row],[New Probability]]="High",2,3),IF(Tableau1[[#This Row],[New Severity]]="Medium",IF(Tableau1[[#This Row],[New Probability]]="Low",3,IF(Tableau1[[#This Row],[New Probability]]="Medium",2,1)),IF(Tableau1[[#This Row],[New Probability]]="Low",2,1)))))</f>
        <v>Calculated Class</v>
      </c>
      <c r="Q6" s="24"/>
      <c r="R6" s="26" t="str">
        <f>IF(ISBLANK(Tableau1[[#This Row],[New Detectability]]),"Calculated Priority",IF(ISNUMBER(Tableau1[[#This Row],[New Risk Class]]),IF(Tableau1[[#This Row],[New Risk Class]]=1,IF(Tableau1[[#This Row],[New Detectability]]="High","Medium","High"),IF(Tableau1[[#This Row],[New Risk Class]]=2,IF(Tableau1[[#This Row],[New Detectability]]="High","Low",IF(Tableau1[[#This Row],[New Detectability]]="Medium","Medium","High")),IF(Tableau1[[#This Row],[New Detectability]]="Low","Medium","Low"))),IF(ISBLANK(Tableau1[[#This Row],[New Severity]]),"Calculated Priority","Calculated Priority")))</f>
        <v>Calculated Priority</v>
      </c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</row>
    <row r="7" spans="1:42" s="27" customFormat="1" ht="36" customHeight="1" x14ac:dyDescent="0.2">
      <c r="A7" s="39">
        <v>3</v>
      </c>
      <c r="B7" s="22" t="s">
        <v>16</v>
      </c>
      <c r="C7" s="28" t="s">
        <v>13</v>
      </c>
      <c r="D7" s="28" t="s">
        <v>13</v>
      </c>
      <c r="E7" s="28" t="s">
        <v>13</v>
      </c>
      <c r="F7" s="24"/>
      <c r="G7" s="24"/>
      <c r="H7" s="25" t="str">
        <f>IF(ISBLANK(Tableau1[[#This Row],[Severity]]),"Calculated Class",IF(ISBLANK(Tableau1[[#This Row],[Probability]]),"Calculated Class",IF(Tableau1[[#This Row],[Severity]]="Low",IF(Tableau1[[#This Row],[Probability]]="High",2,3),IF(Tableau1[[#This Row],[Severity]]="Medium",IF(Tableau1[[#This Row],[Probability]]="Low",3,IF(Tableau1[[#This Row],[Probability]]="Medium",2,1)),IF(Tableau1[[#This Row],[Probability]]="Low",2,1)))))</f>
        <v>Calculated Class</v>
      </c>
      <c r="I7" s="24"/>
      <c r="J7" s="26" t="str">
        <f>IF(ISBLANK(Tableau1[[#This Row],[Detectability]]),"Calculated Priority",IF(ISNUMBER(Tableau1[[#This Row],[Risk Class]]),IF(Tableau1[[#This Row],[Risk Class]]=1,IF(Tableau1[[#This Row],[Detectability]]="High","Medium","High"),IF(Tableau1[[#This Row],[Risk Class]]=2,IF(Tableau1[[#This Row],[Detectability]]="High","Low",IF(Tableau1[[#This Row],[Detectability]]="Medium","Medium","High")),IF(Tableau1[[#This Row],[Detectability]]="Low","Medium","Low"))),IF(ISBLANK(Tableau1[[#This Row],[Severity]]),"Calculated Priority","Calculated Priority")))</f>
        <v>Calculated Priority</v>
      </c>
      <c r="K7" s="28" t="s">
        <v>13</v>
      </c>
      <c r="L7" s="28" t="s">
        <v>13</v>
      </c>
      <c r="M7" s="40" t="s">
        <v>13</v>
      </c>
      <c r="N7" s="41"/>
      <c r="O7" s="23"/>
      <c r="P7" s="25" t="str">
        <f>IF(ISBLANK(Tableau1[[#This Row],[New Severity]]),"Calculated Class",IF(ISBLANK(Tableau1[[#This Row],[New Probability]]),"Calculated Class",IF(Tableau1[[#This Row],[New Severity]]="Low",IF(Tableau1[[#This Row],[New Probability]]="High",2,3),IF(Tableau1[[#This Row],[New Severity]]="Medium",IF(Tableau1[[#This Row],[New Probability]]="Low",3,IF(Tableau1[[#This Row],[New Probability]]="Medium",2,1)),IF(Tableau1[[#This Row],[New Probability]]="Low",2,1)))))</f>
        <v>Calculated Class</v>
      </c>
      <c r="Q7" s="24"/>
      <c r="R7" s="26" t="str">
        <f>IF(ISBLANK(Tableau1[[#This Row],[New Detectability]]),"Calculated Priority",IF(ISNUMBER(Tableau1[[#This Row],[New Risk Class]]),IF(Tableau1[[#This Row],[New Risk Class]]=1,IF(Tableau1[[#This Row],[New Detectability]]="High","Medium","High"),IF(Tableau1[[#This Row],[New Risk Class]]=2,IF(Tableau1[[#This Row],[New Detectability]]="High","Low",IF(Tableau1[[#This Row],[New Detectability]]="Medium","Medium","High")),IF(Tableau1[[#This Row],[New Detectability]]="Low","Medium","Low"))),IF(ISBLANK(Tableau1[[#This Row],[New Severity]]),"Calculated Priority","Calculated Priority")))</f>
        <v>Calculated Priority</v>
      </c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</row>
    <row r="8" spans="1:42" s="27" customFormat="1" ht="36" customHeight="1" x14ac:dyDescent="0.2">
      <c r="A8" s="39">
        <v>4</v>
      </c>
      <c r="B8" s="22" t="s">
        <v>17</v>
      </c>
      <c r="C8" s="28" t="s">
        <v>13</v>
      </c>
      <c r="D8" s="28" t="s">
        <v>13</v>
      </c>
      <c r="E8" s="28" t="s">
        <v>13</v>
      </c>
      <c r="F8" s="24"/>
      <c r="G8" s="24"/>
      <c r="H8" s="25" t="str">
        <f>IF(ISBLANK(Tableau1[[#This Row],[Severity]]),"Calculated Class",IF(ISBLANK(Tableau1[[#This Row],[Probability]]),"Calculated Class",IF(Tableau1[[#This Row],[Severity]]="Low",IF(Tableau1[[#This Row],[Probability]]="High",2,3),IF(Tableau1[[#This Row],[Severity]]="Medium",IF(Tableau1[[#This Row],[Probability]]="Low",3,IF(Tableau1[[#This Row],[Probability]]="Medium",2,1)),IF(Tableau1[[#This Row],[Probability]]="Low",2,1)))))</f>
        <v>Calculated Class</v>
      </c>
      <c r="I8" s="24"/>
      <c r="J8" s="26" t="str">
        <f>IF(ISBLANK(Tableau1[[#This Row],[Detectability]]),"Calculated Priority",IF(ISNUMBER(Tableau1[[#This Row],[Risk Class]]),IF(Tableau1[[#This Row],[Risk Class]]=1,IF(Tableau1[[#This Row],[Detectability]]="High","Medium","High"),IF(Tableau1[[#This Row],[Risk Class]]=2,IF(Tableau1[[#This Row],[Detectability]]="High","Low",IF(Tableau1[[#This Row],[Detectability]]="Medium","Medium","High")),IF(Tableau1[[#This Row],[Detectability]]="Low","Medium","Low"))),IF(ISBLANK(Tableau1[[#This Row],[Severity]]),"Calculated Priority","Calculated Priority")))</f>
        <v>Calculated Priority</v>
      </c>
      <c r="K8" s="28" t="s">
        <v>13</v>
      </c>
      <c r="L8" s="28" t="s">
        <v>13</v>
      </c>
      <c r="M8" s="40" t="s">
        <v>13</v>
      </c>
      <c r="N8" s="41"/>
      <c r="O8" s="23"/>
      <c r="P8" s="25" t="str">
        <f>IF(ISBLANK(Tableau1[[#This Row],[New Severity]]),"Calculated Class",IF(ISBLANK(Tableau1[[#This Row],[New Probability]]),"Calculated Class",IF(Tableau1[[#This Row],[New Severity]]="Low",IF(Tableau1[[#This Row],[New Probability]]="High",2,3),IF(Tableau1[[#This Row],[New Severity]]="Medium",IF(Tableau1[[#This Row],[New Probability]]="Low",3,IF(Tableau1[[#This Row],[New Probability]]="Medium",2,1)),IF(Tableau1[[#This Row],[New Probability]]="Low",2,1)))))</f>
        <v>Calculated Class</v>
      </c>
      <c r="Q8" s="24"/>
      <c r="R8" s="26" t="str">
        <f>IF(ISBLANK(Tableau1[[#This Row],[New Detectability]]),"Calculated Priority",IF(ISNUMBER(Tableau1[[#This Row],[New Risk Class]]),IF(Tableau1[[#This Row],[New Risk Class]]=1,IF(Tableau1[[#This Row],[New Detectability]]="High","Medium","High"),IF(Tableau1[[#This Row],[New Risk Class]]=2,IF(Tableau1[[#This Row],[New Detectability]]="High","Low",IF(Tableau1[[#This Row],[New Detectability]]="Medium","Medium","High")),IF(Tableau1[[#This Row],[New Detectability]]="Low","Medium","Low"))),IF(ISBLANK(Tableau1[[#This Row],[New Severity]]),"Calculated Priority","Calculated Priority")))</f>
        <v>Calculated Priority</v>
      </c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</row>
    <row r="9" spans="1:42" s="27" customFormat="1" ht="36" customHeight="1" x14ac:dyDescent="0.2">
      <c r="A9" s="39">
        <v>5</v>
      </c>
      <c r="B9" s="22" t="s">
        <v>18</v>
      </c>
      <c r="C9" s="28" t="s">
        <v>13</v>
      </c>
      <c r="D9" s="28" t="s">
        <v>13</v>
      </c>
      <c r="E9" s="28" t="s">
        <v>13</v>
      </c>
      <c r="F9" s="24"/>
      <c r="G9" s="24"/>
      <c r="H9" s="25" t="str">
        <f>IF(ISBLANK(Tableau1[[#This Row],[Severity]]),"Calculated Class",IF(ISBLANK(Tableau1[[#This Row],[Probability]]),"Calculated Class",IF(Tableau1[[#This Row],[Severity]]="Low",IF(Tableau1[[#This Row],[Probability]]="High",2,3),IF(Tableau1[[#This Row],[Severity]]="Medium",IF(Tableau1[[#This Row],[Probability]]="Low",3,IF(Tableau1[[#This Row],[Probability]]="Medium",2,1)),IF(Tableau1[[#This Row],[Probability]]="Low",2,1)))))</f>
        <v>Calculated Class</v>
      </c>
      <c r="I9" s="24"/>
      <c r="J9" s="26" t="str">
        <f>IF(ISBLANK(Tableau1[[#This Row],[Detectability]]),"Calculated Priority",IF(ISNUMBER(Tableau1[[#This Row],[Risk Class]]),IF(Tableau1[[#This Row],[Risk Class]]=1,IF(Tableau1[[#This Row],[Detectability]]="High","Medium","High"),IF(Tableau1[[#This Row],[Risk Class]]=2,IF(Tableau1[[#This Row],[Detectability]]="High","Low",IF(Tableau1[[#This Row],[Detectability]]="Medium","Medium","High")),IF(Tableau1[[#This Row],[Detectability]]="Low","Medium","Low"))),IF(ISBLANK(Tableau1[[#This Row],[Severity]]),"Calculated Priority","Calculated Priority")))</f>
        <v>Calculated Priority</v>
      </c>
      <c r="K9" s="28" t="s">
        <v>13</v>
      </c>
      <c r="L9" s="28" t="s">
        <v>13</v>
      </c>
      <c r="M9" s="40" t="s">
        <v>13</v>
      </c>
      <c r="N9" s="41"/>
      <c r="O9" s="23"/>
      <c r="P9" s="25" t="str">
        <f>IF(ISBLANK(Tableau1[[#This Row],[New Severity]]),"Calculated Class",IF(ISBLANK(Tableau1[[#This Row],[New Probability]]),"Calculated Class",IF(Tableau1[[#This Row],[New Severity]]="Low",IF(Tableau1[[#This Row],[New Probability]]="High",2,3),IF(Tableau1[[#This Row],[New Severity]]="Medium",IF(Tableau1[[#This Row],[New Probability]]="Low",3,IF(Tableau1[[#This Row],[New Probability]]="Medium",2,1)),IF(Tableau1[[#This Row],[New Probability]]="Low",2,1)))))</f>
        <v>Calculated Class</v>
      </c>
      <c r="Q9" s="24"/>
      <c r="R9" s="26" t="str">
        <f>IF(ISBLANK(Tableau1[[#This Row],[New Detectability]]),"Calculated Priority",IF(ISNUMBER(Tableau1[[#This Row],[New Risk Class]]),IF(Tableau1[[#This Row],[New Risk Class]]=1,IF(Tableau1[[#This Row],[New Detectability]]="High","Medium","High"),IF(Tableau1[[#This Row],[New Risk Class]]=2,IF(Tableau1[[#This Row],[New Detectability]]="High","Low",IF(Tableau1[[#This Row],[New Detectability]]="Medium","Medium","High")),IF(Tableau1[[#This Row],[New Detectability]]="Low","Medium","Low"))),IF(ISBLANK(Tableau1[[#This Row],[New Severity]]),"Calculated Priority","Calculated Priority")))</f>
        <v>Calculated Priority</v>
      </c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</row>
    <row r="10" spans="1:42" s="27" customFormat="1" ht="36" customHeight="1" x14ac:dyDescent="0.2">
      <c r="A10" s="39">
        <v>6</v>
      </c>
      <c r="B10" s="22" t="s">
        <v>19</v>
      </c>
      <c r="C10" s="28" t="s">
        <v>13</v>
      </c>
      <c r="D10" s="28" t="s">
        <v>13</v>
      </c>
      <c r="E10" s="28" t="s">
        <v>13</v>
      </c>
      <c r="F10" s="24"/>
      <c r="G10" s="24"/>
      <c r="H10" s="25" t="str">
        <f>IF(ISBLANK(Tableau1[[#This Row],[Severity]]),"Calculated Class",IF(ISBLANK(Tableau1[[#This Row],[Probability]]),"Calculated Class",IF(Tableau1[[#This Row],[Severity]]="Low",IF(Tableau1[[#This Row],[Probability]]="High",2,3),IF(Tableau1[[#This Row],[Severity]]="Medium",IF(Tableau1[[#This Row],[Probability]]="Low",3,IF(Tableau1[[#This Row],[Probability]]="Medium",2,1)),IF(Tableau1[[#This Row],[Probability]]="Low",2,1)))))</f>
        <v>Calculated Class</v>
      </c>
      <c r="I10" s="24"/>
      <c r="J10" s="26" t="str">
        <f>IF(ISBLANK(Tableau1[[#This Row],[Detectability]]),"Calculated Priority",IF(ISNUMBER(Tableau1[[#This Row],[Risk Class]]),IF(Tableau1[[#This Row],[Risk Class]]=1,IF(Tableau1[[#This Row],[Detectability]]="High","Medium","High"),IF(Tableau1[[#This Row],[Risk Class]]=2,IF(Tableau1[[#This Row],[Detectability]]="High","Low",IF(Tableau1[[#This Row],[Detectability]]="Medium","Medium","High")),IF(Tableau1[[#This Row],[Detectability]]="Low","Medium","Low"))),IF(ISBLANK(Tableau1[[#This Row],[Severity]]),"Calculated Priority","Calculated Priority")))</f>
        <v>Calculated Priority</v>
      </c>
      <c r="K10" s="28" t="s">
        <v>13</v>
      </c>
      <c r="L10" s="28" t="s">
        <v>13</v>
      </c>
      <c r="M10" s="40" t="s">
        <v>13</v>
      </c>
      <c r="N10" s="41"/>
      <c r="O10" s="23"/>
      <c r="P10" s="25" t="str">
        <f>IF(ISBLANK(Tableau1[[#This Row],[New Severity]]),"Calculated Class",IF(ISBLANK(Tableau1[[#This Row],[New Probability]]),"Calculated Class",IF(Tableau1[[#This Row],[New Severity]]="Low",IF(Tableau1[[#This Row],[New Probability]]="High",2,3),IF(Tableau1[[#This Row],[New Severity]]="Medium",IF(Tableau1[[#This Row],[New Probability]]="Low",3,IF(Tableau1[[#This Row],[New Probability]]="Medium",2,1)),IF(Tableau1[[#This Row],[New Probability]]="Low",2,1)))))</f>
        <v>Calculated Class</v>
      </c>
      <c r="Q10" s="24"/>
      <c r="R10" s="26" t="str">
        <f>IF(ISBLANK(Tableau1[[#This Row],[New Detectability]]),"Calculated Priority",IF(ISNUMBER(Tableau1[[#This Row],[New Risk Class]]),IF(Tableau1[[#This Row],[New Risk Class]]=1,IF(Tableau1[[#This Row],[New Detectability]]="High","Medium","High"),IF(Tableau1[[#This Row],[New Risk Class]]=2,IF(Tableau1[[#This Row],[New Detectability]]="High","Low",IF(Tableau1[[#This Row],[New Detectability]]="Medium","Medium","High")),IF(Tableau1[[#This Row],[New Detectability]]="Low","Medium","Low"))),IF(ISBLANK(Tableau1[[#This Row],[New Severity]]),"Calculated Priority","Calculated Priority")))</f>
        <v>Calculated Priority</v>
      </c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</row>
    <row r="11" spans="1:42" s="27" customFormat="1" ht="36" customHeight="1" x14ac:dyDescent="0.2">
      <c r="A11" s="39">
        <v>7</v>
      </c>
      <c r="B11" s="24" t="s">
        <v>20</v>
      </c>
      <c r="C11" s="28" t="s">
        <v>13</v>
      </c>
      <c r="D11" s="28" t="s">
        <v>13</v>
      </c>
      <c r="E11" s="28" t="s">
        <v>13</v>
      </c>
      <c r="F11" s="24"/>
      <c r="G11" s="24"/>
      <c r="H11" s="25" t="str">
        <f>IF(ISBLANK(Tableau1[[#This Row],[Severity]]),"Calculated Class",IF(ISBLANK(Tableau1[[#This Row],[Probability]]),"Calculated Class",IF(Tableau1[[#This Row],[Severity]]="Low",IF(Tableau1[[#This Row],[Probability]]="High",2,3),IF(Tableau1[[#This Row],[Severity]]="Medium",IF(Tableau1[[#This Row],[Probability]]="Low",3,IF(Tableau1[[#This Row],[Probability]]="Medium",2,1)),IF(Tableau1[[#This Row],[Probability]]="Low",2,1)))))</f>
        <v>Calculated Class</v>
      </c>
      <c r="I11" s="24"/>
      <c r="J11" s="26" t="str">
        <f>IF(ISBLANK(Tableau1[[#This Row],[Detectability]]),"Calculated Priority",IF(ISNUMBER(Tableau1[[#This Row],[Risk Class]]),IF(Tableau1[[#This Row],[Risk Class]]=1,IF(Tableau1[[#This Row],[Detectability]]="High","Medium","High"),IF(Tableau1[[#This Row],[Risk Class]]=2,IF(Tableau1[[#This Row],[Detectability]]="High","Low",IF(Tableau1[[#This Row],[Detectability]]="Medium","Medium","High")),IF(Tableau1[[#This Row],[Detectability]]="Low","Medium","Low"))),IF(ISBLANK(Tableau1[[#This Row],[Severity]]),"Calculated Priority","Calculated Priority")))</f>
        <v>Calculated Priority</v>
      </c>
      <c r="K11" s="28" t="s">
        <v>13</v>
      </c>
      <c r="L11" s="28" t="s">
        <v>13</v>
      </c>
      <c r="M11" s="40" t="s">
        <v>13</v>
      </c>
      <c r="N11" s="41"/>
      <c r="O11" s="23"/>
      <c r="P11" s="25" t="str">
        <f>IF(ISBLANK(Tableau1[[#This Row],[New Severity]]),"Calculated Class",IF(ISBLANK(Tableau1[[#This Row],[New Probability]]),"Calculated Class",IF(Tableau1[[#This Row],[New Severity]]="Low",IF(Tableau1[[#This Row],[New Probability]]="High",2,3),IF(Tableau1[[#This Row],[New Severity]]="Medium",IF(Tableau1[[#This Row],[New Probability]]="Low",3,IF(Tableau1[[#This Row],[New Probability]]="Medium",2,1)),IF(Tableau1[[#This Row],[New Probability]]="Low",2,1)))))</f>
        <v>Calculated Class</v>
      </c>
      <c r="Q11" s="24"/>
      <c r="R11" s="26" t="str">
        <f>IF(ISBLANK(Tableau1[[#This Row],[New Detectability]]),"Calculated Priority",IF(ISNUMBER(Tableau1[[#This Row],[New Risk Class]]),IF(Tableau1[[#This Row],[New Risk Class]]=1,IF(Tableau1[[#This Row],[New Detectability]]="High","Medium","High"),IF(Tableau1[[#This Row],[New Risk Class]]=2,IF(Tableau1[[#This Row],[New Detectability]]="High","Low",IF(Tableau1[[#This Row],[New Detectability]]="Medium","Medium","High")),IF(Tableau1[[#This Row],[New Detectability]]="Low","Medium","Low"))),IF(ISBLANK(Tableau1[[#This Row],[New Severity]]),"Calculated Priority","Calculated Priority")))</f>
        <v>Calculated Priority</v>
      </c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</row>
    <row r="12" spans="1:42" s="27" customFormat="1" ht="24" x14ac:dyDescent="0.2">
      <c r="A12" s="39">
        <v>8</v>
      </c>
      <c r="B12" s="24" t="s">
        <v>20</v>
      </c>
      <c r="C12" s="28" t="s">
        <v>13</v>
      </c>
      <c r="D12" s="28" t="s">
        <v>13</v>
      </c>
      <c r="E12" s="28" t="s">
        <v>13</v>
      </c>
      <c r="F12" s="24"/>
      <c r="G12" s="24"/>
      <c r="H12" s="25" t="str">
        <f>IF(ISBLANK(Tableau1[[#This Row],[Severity]]),"Calculated Class",IF(ISBLANK(Tableau1[[#This Row],[Probability]]),"Calculated Class",IF(Tableau1[[#This Row],[Severity]]="Low",IF(Tableau1[[#This Row],[Probability]]="High",2,3),IF(Tableau1[[#This Row],[Severity]]="Medium",IF(Tableau1[[#This Row],[Probability]]="Low",3,IF(Tableau1[[#This Row],[Probability]]="Medium",2,1)),IF(Tableau1[[#This Row],[Probability]]="Low",2,1)))))</f>
        <v>Calculated Class</v>
      </c>
      <c r="I12" s="24"/>
      <c r="J12" s="26" t="str">
        <f>IF(ISBLANK(Tableau1[[#This Row],[Detectability]]),"Calculated Priority",IF(ISNUMBER(Tableau1[[#This Row],[Risk Class]]),IF(Tableau1[[#This Row],[Risk Class]]=1,IF(Tableau1[[#This Row],[Detectability]]="High","Medium","High"),IF(Tableau1[[#This Row],[Risk Class]]=2,IF(Tableau1[[#This Row],[Detectability]]="High","Low",IF(Tableau1[[#This Row],[Detectability]]="Medium","Medium","High")),IF(Tableau1[[#This Row],[Detectability]]="Low","Medium","Low"))),IF(ISBLANK(Tableau1[[#This Row],[Severity]]),"Calculated Priority","Calculated Priority")))</f>
        <v>Calculated Priority</v>
      </c>
      <c r="K12" s="28" t="s">
        <v>13</v>
      </c>
      <c r="L12" s="28" t="s">
        <v>13</v>
      </c>
      <c r="M12" s="40" t="s">
        <v>13</v>
      </c>
      <c r="N12" s="41"/>
      <c r="O12" s="23"/>
      <c r="P12" s="25" t="str">
        <f>IF(ISBLANK(Tableau1[[#This Row],[New Severity]]),"Calculated Class",IF(ISBLANK(Tableau1[[#This Row],[New Probability]]),"Calculated Class",IF(Tableau1[[#This Row],[New Severity]]="Low",IF(Tableau1[[#This Row],[New Probability]]="High",2,3),IF(Tableau1[[#This Row],[New Severity]]="Medium",IF(Tableau1[[#This Row],[New Probability]]="Low",3,IF(Tableau1[[#This Row],[New Probability]]="Medium",2,1)),IF(Tableau1[[#This Row],[New Probability]]="Low",2,1)))))</f>
        <v>Calculated Class</v>
      </c>
      <c r="Q12" s="24"/>
      <c r="R12" s="26" t="str">
        <f>IF(ISBLANK(Tableau1[[#This Row],[New Detectability]]),"Calculated Priority",IF(ISNUMBER(Tableau1[[#This Row],[New Risk Class]]),IF(Tableau1[[#This Row],[New Risk Class]]=1,IF(Tableau1[[#This Row],[New Detectability]]="High","Medium","High"),IF(Tableau1[[#This Row],[New Risk Class]]=2,IF(Tableau1[[#This Row],[New Detectability]]="High","Low",IF(Tableau1[[#This Row],[New Detectability]]="Medium","Medium","High")),IF(Tableau1[[#This Row],[New Detectability]]="Low","Medium","Low"))),IF(ISBLANK(Tableau1[[#This Row],[New Severity]]),"Calculated Priority","Calculated Priority")))</f>
        <v>Calculated Priority</v>
      </c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</row>
    <row r="13" spans="1:42" s="27" customFormat="1" ht="24" x14ac:dyDescent="0.2">
      <c r="A13" s="39">
        <v>9</v>
      </c>
      <c r="B13" s="24" t="s">
        <v>20</v>
      </c>
      <c r="C13" s="28" t="s">
        <v>13</v>
      </c>
      <c r="D13" s="28" t="s">
        <v>13</v>
      </c>
      <c r="E13" s="28" t="s">
        <v>13</v>
      </c>
      <c r="F13" s="24"/>
      <c r="G13" s="24"/>
      <c r="H13" s="25" t="str">
        <f>IF(ISBLANK(Tableau1[[#This Row],[Severity]]),"Calculated Class",IF(ISBLANK(Tableau1[[#This Row],[Probability]]),"Calculated Class",IF(Tableau1[[#This Row],[Severity]]="Low",IF(Tableau1[[#This Row],[Probability]]="High",2,3),IF(Tableau1[[#This Row],[Severity]]="Medium",IF(Tableau1[[#This Row],[Probability]]="Low",3,IF(Tableau1[[#This Row],[Probability]]="Medium",2,1)),IF(Tableau1[[#This Row],[Probability]]="Low",2,1)))))</f>
        <v>Calculated Class</v>
      </c>
      <c r="I13" s="24"/>
      <c r="J13" s="26" t="str">
        <f>IF(ISBLANK(Tableau1[[#This Row],[Detectability]]),"Calculated Priority",IF(ISNUMBER(Tableau1[[#This Row],[Risk Class]]),IF(Tableau1[[#This Row],[Risk Class]]=1,IF(Tableau1[[#This Row],[Detectability]]="High","Medium","High"),IF(Tableau1[[#This Row],[Risk Class]]=2,IF(Tableau1[[#This Row],[Detectability]]="High","Low",IF(Tableau1[[#This Row],[Detectability]]="Medium","Medium","High")),IF(Tableau1[[#This Row],[Detectability]]="Low","Medium","Low"))),IF(ISBLANK(Tableau1[[#This Row],[Severity]]),"Calculated Priority","Calculated Priority")))</f>
        <v>Calculated Priority</v>
      </c>
      <c r="K13" s="28" t="s">
        <v>13</v>
      </c>
      <c r="L13" s="28" t="s">
        <v>13</v>
      </c>
      <c r="M13" s="40" t="s">
        <v>13</v>
      </c>
      <c r="N13" s="41"/>
      <c r="O13" s="23"/>
      <c r="P13" s="25" t="str">
        <f>IF(ISBLANK(Tableau1[[#This Row],[New Severity]]),"Calculated Class",IF(ISBLANK(Tableau1[[#This Row],[New Probability]]),"Calculated Class",IF(Tableau1[[#This Row],[New Severity]]="Low",IF(Tableau1[[#This Row],[New Probability]]="High",2,3),IF(Tableau1[[#This Row],[New Severity]]="Medium",IF(Tableau1[[#This Row],[New Probability]]="Low",3,IF(Tableau1[[#This Row],[New Probability]]="Medium",2,1)),IF(Tableau1[[#This Row],[New Probability]]="Low",2,1)))))</f>
        <v>Calculated Class</v>
      </c>
      <c r="Q13" s="24"/>
      <c r="R13" s="26" t="str">
        <f>IF(ISBLANK(Tableau1[[#This Row],[New Detectability]]),"Calculated Priority",IF(ISNUMBER(Tableau1[[#This Row],[New Risk Class]]),IF(Tableau1[[#This Row],[New Risk Class]]=1,IF(Tableau1[[#This Row],[New Detectability]]="High","Medium","High"),IF(Tableau1[[#This Row],[New Risk Class]]=2,IF(Tableau1[[#This Row],[New Detectability]]="High","Low",IF(Tableau1[[#This Row],[New Detectability]]="Medium","Medium","High")),IF(Tableau1[[#This Row],[New Detectability]]="Low","Medium","Low"))),IF(ISBLANK(Tableau1[[#This Row],[New Severity]]),"Calculated Priority","Calculated Priority")))</f>
        <v>Calculated Priority</v>
      </c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</row>
    <row r="14" spans="1:42" s="27" customFormat="1" ht="24" x14ac:dyDescent="0.2">
      <c r="A14" s="39">
        <v>10</v>
      </c>
      <c r="B14" s="28" t="s">
        <v>13</v>
      </c>
      <c r="C14" s="28" t="s">
        <v>13</v>
      </c>
      <c r="D14" s="28" t="s">
        <v>13</v>
      </c>
      <c r="E14" s="28" t="s">
        <v>13</v>
      </c>
      <c r="F14" s="24"/>
      <c r="G14" s="24"/>
      <c r="H14" s="25" t="str">
        <f>IF(ISBLANK(Tableau1[[#This Row],[Severity]]),"Calculated Class",IF(ISBLANK(Tableau1[[#This Row],[Probability]]),"Calculated Class",IF(Tableau1[[#This Row],[Severity]]="Low",IF(Tableau1[[#This Row],[Probability]]="High",2,3),IF(Tableau1[[#This Row],[Severity]]="Medium",IF(Tableau1[[#This Row],[Probability]]="Low",3,IF(Tableau1[[#This Row],[Probability]]="Medium",2,1)),IF(Tableau1[[#This Row],[Probability]]="Low",2,1)))))</f>
        <v>Calculated Class</v>
      </c>
      <c r="I14" s="24"/>
      <c r="J14" s="26" t="str">
        <f>IF(ISBLANK(Tableau1[[#This Row],[Detectability]]),"Calculated Priority",IF(ISNUMBER(Tableau1[[#This Row],[Risk Class]]),IF(Tableau1[[#This Row],[Risk Class]]=1,IF(Tableau1[[#This Row],[Detectability]]="High","Medium","High"),IF(Tableau1[[#This Row],[Risk Class]]=2,IF(Tableau1[[#This Row],[Detectability]]="High","Low",IF(Tableau1[[#This Row],[Detectability]]="Medium","Medium","High")),IF(Tableau1[[#This Row],[Detectability]]="Low","Medium","Low"))),IF(ISBLANK(Tableau1[[#This Row],[Severity]]),"Calculated Priority","Calculated Priority")))</f>
        <v>Calculated Priority</v>
      </c>
      <c r="K14" s="28" t="s">
        <v>13</v>
      </c>
      <c r="L14" s="28" t="s">
        <v>13</v>
      </c>
      <c r="M14" s="40" t="s">
        <v>13</v>
      </c>
      <c r="N14" s="41"/>
      <c r="O14" s="23"/>
      <c r="P14" s="25" t="str">
        <f>IF(ISBLANK(Tableau1[[#This Row],[New Severity]]),"Calculated Class",IF(ISBLANK(Tableau1[[#This Row],[New Probability]]),"Calculated Class",IF(Tableau1[[#This Row],[New Severity]]="Low",IF(Tableau1[[#This Row],[New Probability]]="High",2,3),IF(Tableau1[[#This Row],[New Severity]]="Medium",IF(Tableau1[[#This Row],[New Probability]]="Low",3,IF(Tableau1[[#This Row],[New Probability]]="Medium",2,1)),IF(Tableau1[[#This Row],[New Probability]]="Low",2,1)))))</f>
        <v>Calculated Class</v>
      </c>
      <c r="Q14" s="24"/>
      <c r="R14" s="26" t="str">
        <f>IF(ISBLANK(Tableau1[[#This Row],[New Detectability]]),"Calculated Priority",IF(ISNUMBER(Tableau1[[#This Row],[New Risk Class]]),IF(Tableau1[[#This Row],[New Risk Class]]=1,IF(Tableau1[[#This Row],[New Detectability]]="High","Medium","High"),IF(Tableau1[[#This Row],[New Risk Class]]=2,IF(Tableau1[[#This Row],[New Detectability]]="High","Low",IF(Tableau1[[#This Row],[New Detectability]]="Medium","Medium","High")),IF(Tableau1[[#This Row],[New Detectability]]="Low","Medium","Low"))),IF(ISBLANK(Tableau1[[#This Row],[New Severity]]),"Calculated Priority","Calculated Priority")))</f>
        <v>Calculated Priority</v>
      </c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</row>
    <row r="15" spans="1:42" s="29" customFormat="1" x14ac:dyDescent="0.2"/>
    <row r="16" spans="1:42" s="29" customFormat="1" x14ac:dyDescent="0.2"/>
    <row r="17" s="29" customFormat="1" x14ac:dyDescent="0.2"/>
    <row r="18" s="29" customFormat="1" x14ac:dyDescent="0.2"/>
    <row r="19" s="29" customFormat="1" x14ac:dyDescent="0.2"/>
    <row r="20" s="29" customFormat="1" x14ac:dyDescent="0.2"/>
    <row r="21" s="29" customFormat="1" x14ac:dyDescent="0.2"/>
    <row r="22" s="29" customFormat="1" x14ac:dyDescent="0.2"/>
    <row r="23" s="29" customFormat="1" x14ac:dyDescent="0.2"/>
    <row r="24" s="29" customFormat="1" x14ac:dyDescent="0.2"/>
    <row r="25" s="29" customFormat="1" x14ac:dyDescent="0.2"/>
    <row r="26" s="29" customFormat="1" x14ac:dyDescent="0.2"/>
    <row r="27" s="29" customFormat="1" x14ac:dyDescent="0.2"/>
    <row r="28" s="29" customFormat="1" x14ac:dyDescent="0.2"/>
    <row r="29" s="29" customFormat="1" x14ac:dyDescent="0.2"/>
    <row r="30" s="29" customFormat="1" x14ac:dyDescent="0.2"/>
    <row r="31" s="29" customFormat="1" x14ac:dyDescent="0.2"/>
    <row r="32" s="29" customFormat="1" x14ac:dyDescent="0.2"/>
    <row r="33" s="29" customFormat="1" x14ac:dyDescent="0.2"/>
    <row r="34" s="29" customFormat="1" x14ac:dyDescent="0.2"/>
    <row r="35" s="29" customFormat="1" x14ac:dyDescent="0.2"/>
    <row r="36" s="29" customFormat="1" x14ac:dyDescent="0.2"/>
    <row r="37" s="29" customFormat="1" x14ac:dyDescent="0.2"/>
    <row r="38" s="29" customFormat="1" x14ac:dyDescent="0.2"/>
    <row r="39" s="29" customFormat="1" x14ac:dyDescent="0.2"/>
    <row r="40" s="29" customFormat="1" x14ac:dyDescent="0.2"/>
    <row r="41" s="29" customFormat="1" x14ac:dyDescent="0.2"/>
    <row r="42" s="29" customFormat="1" x14ac:dyDescent="0.2"/>
    <row r="43" s="29" customFormat="1" x14ac:dyDescent="0.2"/>
    <row r="44" s="29" customFormat="1" x14ac:dyDescent="0.2"/>
    <row r="45" s="29" customFormat="1" x14ac:dyDescent="0.2"/>
    <row r="46" s="29" customFormat="1" x14ac:dyDescent="0.2"/>
    <row r="47" s="29" customFormat="1" x14ac:dyDescent="0.2"/>
    <row r="48" s="29" customFormat="1" x14ac:dyDescent="0.2"/>
    <row r="49" s="29" customFormat="1" x14ac:dyDescent="0.2"/>
    <row r="50" s="29" customFormat="1" x14ac:dyDescent="0.2"/>
    <row r="51" s="29" customFormat="1" x14ac:dyDescent="0.2"/>
    <row r="52" s="29" customFormat="1" x14ac:dyDescent="0.2"/>
    <row r="53" s="29" customFormat="1" x14ac:dyDescent="0.2"/>
    <row r="54" s="29" customFormat="1" x14ac:dyDescent="0.2"/>
    <row r="55" s="29" customFormat="1" x14ac:dyDescent="0.2"/>
    <row r="56" s="29" customFormat="1" x14ac:dyDescent="0.2"/>
    <row r="57" s="29" customFormat="1" x14ac:dyDescent="0.2"/>
    <row r="58" s="29" customFormat="1" x14ac:dyDescent="0.2"/>
    <row r="59" s="29" customFormat="1" x14ac:dyDescent="0.2"/>
    <row r="60" s="29" customFormat="1" x14ac:dyDescent="0.2"/>
    <row r="61" s="29" customFormat="1" x14ac:dyDescent="0.2"/>
    <row r="62" s="29" customFormat="1" x14ac:dyDescent="0.2"/>
    <row r="63" s="29" customFormat="1" x14ac:dyDescent="0.2"/>
    <row r="64" s="29" customFormat="1" x14ac:dyDescent="0.2"/>
    <row r="65" s="29" customFormat="1" x14ac:dyDescent="0.2"/>
    <row r="66" s="29" customFormat="1" x14ac:dyDescent="0.2"/>
    <row r="67" s="29" customFormat="1" x14ac:dyDescent="0.2"/>
    <row r="68" s="29" customFormat="1" x14ac:dyDescent="0.2"/>
    <row r="69" s="29" customFormat="1" x14ac:dyDescent="0.2"/>
    <row r="70" s="29" customFormat="1" x14ac:dyDescent="0.2"/>
    <row r="71" s="29" customFormat="1" x14ac:dyDescent="0.2"/>
    <row r="72" s="29" customFormat="1" x14ac:dyDescent="0.2"/>
    <row r="73" s="29" customFormat="1" x14ac:dyDescent="0.2"/>
    <row r="74" s="29" customFormat="1" x14ac:dyDescent="0.2"/>
    <row r="75" s="29" customFormat="1" x14ac:dyDescent="0.2"/>
    <row r="76" s="29" customFormat="1" x14ac:dyDescent="0.2"/>
    <row r="77" s="29" customFormat="1" x14ac:dyDescent="0.2"/>
    <row r="78" s="29" customFormat="1" x14ac:dyDescent="0.2"/>
    <row r="79" s="29" customFormat="1" x14ac:dyDescent="0.2"/>
    <row r="80" s="29" customFormat="1" x14ac:dyDescent="0.2"/>
    <row r="81" s="29" customFormat="1" x14ac:dyDescent="0.2"/>
    <row r="82" s="29" customFormat="1" x14ac:dyDescent="0.2"/>
    <row r="83" s="29" customFormat="1" x14ac:dyDescent="0.2"/>
    <row r="84" s="29" customFormat="1" x14ac:dyDescent="0.2"/>
    <row r="85" s="29" customFormat="1" x14ac:dyDescent="0.2"/>
    <row r="86" s="29" customFormat="1" x14ac:dyDescent="0.2"/>
    <row r="87" s="29" customFormat="1" x14ac:dyDescent="0.2"/>
    <row r="88" s="29" customFormat="1" x14ac:dyDescent="0.2"/>
    <row r="89" s="29" customFormat="1" x14ac:dyDescent="0.2"/>
    <row r="90" s="29" customFormat="1" x14ac:dyDescent="0.2"/>
    <row r="91" s="29" customFormat="1" x14ac:dyDescent="0.2"/>
    <row r="92" s="29" customFormat="1" x14ac:dyDescent="0.2"/>
    <row r="93" s="29" customFormat="1" x14ac:dyDescent="0.2"/>
    <row r="94" s="29" customFormat="1" x14ac:dyDescent="0.2"/>
    <row r="95" s="29" customFormat="1" x14ac:dyDescent="0.2"/>
    <row r="96" s="29" customFormat="1" x14ac:dyDescent="0.2"/>
    <row r="97" s="29" customFormat="1" x14ac:dyDescent="0.2"/>
    <row r="98" s="29" customFormat="1" x14ac:dyDescent="0.2"/>
    <row r="99" s="29" customFormat="1" x14ac:dyDescent="0.2"/>
    <row r="100" s="29" customFormat="1" x14ac:dyDescent="0.2"/>
    <row r="101" s="29" customFormat="1" x14ac:dyDescent="0.2"/>
    <row r="102" s="29" customFormat="1" x14ac:dyDescent="0.2"/>
    <row r="103" s="29" customFormat="1" x14ac:dyDescent="0.2"/>
    <row r="104" s="29" customFormat="1" x14ac:dyDescent="0.2"/>
    <row r="105" s="29" customFormat="1" x14ac:dyDescent="0.2"/>
    <row r="106" s="29" customFormat="1" x14ac:dyDescent="0.2"/>
    <row r="107" s="29" customFormat="1" x14ac:dyDescent="0.2"/>
    <row r="108" s="29" customFormat="1" x14ac:dyDescent="0.2"/>
    <row r="109" s="29" customFormat="1" x14ac:dyDescent="0.2"/>
    <row r="110" s="29" customFormat="1" x14ac:dyDescent="0.2"/>
    <row r="111" s="29" customFormat="1" x14ac:dyDescent="0.2"/>
    <row r="112" s="29" customFormat="1" x14ac:dyDescent="0.2"/>
    <row r="113" s="29" customFormat="1" x14ac:dyDescent="0.2"/>
    <row r="114" s="29" customFormat="1" x14ac:dyDescent="0.2"/>
    <row r="115" s="29" customFormat="1" x14ac:dyDescent="0.2"/>
    <row r="116" s="29" customFormat="1" x14ac:dyDescent="0.2"/>
    <row r="117" s="29" customFormat="1" x14ac:dyDescent="0.2"/>
    <row r="118" s="29" customFormat="1" x14ac:dyDescent="0.2"/>
    <row r="119" s="29" customFormat="1" x14ac:dyDescent="0.2"/>
    <row r="120" s="29" customFormat="1" x14ac:dyDescent="0.2"/>
    <row r="121" s="29" customFormat="1" x14ac:dyDescent="0.2"/>
    <row r="122" s="29" customFormat="1" x14ac:dyDescent="0.2"/>
    <row r="123" s="29" customFormat="1" x14ac:dyDescent="0.2"/>
    <row r="124" s="29" customFormat="1" x14ac:dyDescent="0.2"/>
    <row r="125" s="29" customFormat="1" x14ac:dyDescent="0.2"/>
    <row r="126" s="29" customFormat="1" x14ac:dyDescent="0.2"/>
    <row r="127" s="29" customFormat="1" x14ac:dyDescent="0.2"/>
    <row r="128" s="29" customFormat="1" x14ac:dyDescent="0.2"/>
    <row r="129" s="29" customFormat="1" x14ac:dyDescent="0.2"/>
    <row r="130" s="29" customFormat="1" x14ac:dyDescent="0.2"/>
    <row r="131" s="29" customFormat="1" x14ac:dyDescent="0.2"/>
    <row r="132" s="29" customFormat="1" x14ac:dyDescent="0.2"/>
    <row r="133" s="29" customFormat="1" x14ac:dyDescent="0.2"/>
    <row r="134" s="29" customFormat="1" x14ac:dyDescent="0.2"/>
    <row r="135" s="29" customFormat="1" x14ac:dyDescent="0.2"/>
    <row r="136" s="29" customFormat="1" x14ac:dyDescent="0.2"/>
    <row r="137" s="29" customFormat="1" x14ac:dyDescent="0.2"/>
    <row r="138" s="29" customFormat="1" x14ac:dyDescent="0.2"/>
    <row r="139" s="29" customFormat="1" x14ac:dyDescent="0.2"/>
    <row r="140" s="29" customFormat="1" x14ac:dyDescent="0.2"/>
    <row r="141" s="29" customFormat="1" x14ac:dyDescent="0.2"/>
    <row r="142" s="29" customFormat="1" x14ac:dyDescent="0.2"/>
    <row r="143" s="29" customFormat="1" x14ac:dyDescent="0.2"/>
    <row r="144" s="29" customFormat="1" x14ac:dyDescent="0.2"/>
    <row r="145" s="29" customFormat="1" x14ac:dyDescent="0.2"/>
    <row r="146" s="29" customFormat="1" x14ac:dyDescent="0.2"/>
    <row r="147" s="29" customFormat="1" x14ac:dyDescent="0.2"/>
    <row r="148" s="29" customFormat="1" x14ac:dyDescent="0.2"/>
    <row r="149" s="29" customFormat="1" x14ac:dyDescent="0.2"/>
    <row r="150" s="29" customFormat="1" x14ac:dyDescent="0.2"/>
    <row r="151" s="29" customFormat="1" x14ac:dyDescent="0.2"/>
    <row r="152" s="29" customFormat="1" x14ac:dyDescent="0.2"/>
    <row r="153" s="29" customFormat="1" x14ac:dyDescent="0.2"/>
    <row r="154" s="29" customFormat="1" x14ac:dyDescent="0.2"/>
    <row r="155" s="29" customFormat="1" x14ac:dyDescent="0.2"/>
    <row r="156" s="29" customFormat="1" x14ac:dyDescent="0.2"/>
    <row r="157" s="29" customFormat="1" x14ac:dyDescent="0.2"/>
    <row r="158" s="29" customFormat="1" x14ac:dyDescent="0.2"/>
    <row r="159" s="29" customFormat="1" x14ac:dyDescent="0.2"/>
    <row r="160" s="29" customFormat="1" x14ac:dyDescent="0.2"/>
    <row r="161" s="29" customFormat="1" x14ac:dyDescent="0.2"/>
    <row r="162" s="29" customFormat="1" x14ac:dyDescent="0.2"/>
    <row r="163" s="29" customFormat="1" x14ac:dyDescent="0.2"/>
    <row r="164" s="29" customFormat="1" x14ac:dyDescent="0.2"/>
    <row r="165" s="29" customFormat="1" x14ac:dyDescent="0.2"/>
    <row r="166" s="29" customFormat="1" x14ac:dyDescent="0.2"/>
    <row r="167" s="29" customFormat="1" x14ac:dyDescent="0.2"/>
    <row r="168" s="29" customFormat="1" x14ac:dyDescent="0.2"/>
    <row r="169" s="29" customFormat="1" x14ac:dyDescent="0.2"/>
    <row r="170" s="29" customFormat="1" x14ac:dyDescent="0.2"/>
    <row r="171" s="29" customFormat="1" x14ac:dyDescent="0.2"/>
    <row r="172" s="29" customFormat="1" x14ac:dyDescent="0.2"/>
    <row r="173" s="29" customFormat="1" x14ac:dyDescent="0.2"/>
    <row r="174" s="29" customFormat="1" x14ac:dyDescent="0.2"/>
    <row r="175" s="29" customFormat="1" x14ac:dyDescent="0.2"/>
    <row r="176" s="29" customFormat="1" x14ac:dyDescent="0.2"/>
    <row r="177" s="29" customFormat="1" x14ac:dyDescent="0.2"/>
    <row r="178" s="29" customFormat="1" x14ac:dyDescent="0.2"/>
    <row r="179" s="29" customFormat="1" x14ac:dyDescent="0.2"/>
    <row r="180" s="29" customFormat="1" x14ac:dyDescent="0.2"/>
    <row r="181" s="29" customFormat="1" x14ac:dyDescent="0.2"/>
    <row r="182" s="29" customFormat="1" x14ac:dyDescent="0.2"/>
    <row r="183" s="29" customFormat="1" x14ac:dyDescent="0.2"/>
    <row r="184" s="29" customFormat="1" x14ac:dyDescent="0.2"/>
    <row r="185" s="29" customFormat="1" x14ac:dyDescent="0.2"/>
    <row r="186" s="29" customFormat="1" x14ac:dyDescent="0.2"/>
    <row r="187" s="29" customFormat="1" x14ac:dyDescent="0.2"/>
    <row r="188" s="29" customFormat="1" x14ac:dyDescent="0.2"/>
    <row r="189" s="29" customFormat="1" x14ac:dyDescent="0.2"/>
    <row r="190" s="29" customFormat="1" x14ac:dyDescent="0.2"/>
    <row r="191" s="29" customFormat="1" x14ac:dyDescent="0.2"/>
    <row r="192" s="29" customFormat="1" x14ac:dyDescent="0.2"/>
    <row r="193" s="29" customFormat="1" x14ac:dyDescent="0.2"/>
    <row r="194" s="29" customFormat="1" x14ac:dyDescent="0.2"/>
    <row r="195" s="29" customFormat="1" x14ac:dyDescent="0.2"/>
    <row r="196" s="29" customFormat="1" x14ac:dyDescent="0.2"/>
    <row r="197" s="29" customFormat="1" x14ac:dyDescent="0.2"/>
    <row r="198" s="29" customFormat="1" x14ac:dyDescent="0.2"/>
    <row r="199" s="29" customFormat="1" x14ac:dyDescent="0.2"/>
    <row r="200" s="29" customFormat="1" x14ac:dyDescent="0.2"/>
    <row r="201" s="29" customFormat="1" x14ac:dyDescent="0.2"/>
    <row r="202" s="29" customFormat="1" x14ac:dyDescent="0.2"/>
    <row r="203" s="29" customFormat="1" x14ac:dyDescent="0.2"/>
    <row r="204" s="29" customFormat="1" x14ac:dyDescent="0.2"/>
    <row r="205" s="29" customFormat="1" x14ac:dyDescent="0.2"/>
    <row r="206" s="29" customFormat="1" x14ac:dyDescent="0.2"/>
    <row r="207" s="29" customFormat="1" x14ac:dyDescent="0.2"/>
    <row r="208" s="29" customFormat="1" x14ac:dyDescent="0.2"/>
    <row r="209" s="29" customFormat="1" x14ac:dyDescent="0.2"/>
    <row r="210" s="29" customFormat="1" x14ac:dyDescent="0.2"/>
    <row r="211" s="29" customFormat="1" x14ac:dyDescent="0.2"/>
    <row r="212" s="29" customFormat="1" x14ac:dyDescent="0.2"/>
    <row r="213" s="29" customFormat="1" x14ac:dyDescent="0.2"/>
    <row r="214" s="29" customFormat="1" x14ac:dyDescent="0.2"/>
    <row r="215" s="29" customFormat="1" x14ac:dyDescent="0.2"/>
    <row r="216" s="29" customFormat="1" x14ac:dyDescent="0.2"/>
    <row r="217" s="29" customFormat="1" x14ac:dyDescent="0.2"/>
    <row r="218" s="29" customFormat="1" x14ac:dyDescent="0.2"/>
    <row r="219" s="29" customFormat="1" x14ac:dyDescent="0.2"/>
    <row r="220" s="29" customFormat="1" x14ac:dyDescent="0.2"/>
    <row r="221" s="29" customFormat="1" x14ac:dyDescent="0.2"/>
    <row r="222" s="29" customFormat="1" x14ac:dyDescent="0.2"/>
    <row r="223" s="29" customFormat="1" x14ac:dyDescent="0.2"/>
    <row r="224" s="29" customFormat="1" x14ac:dyDescent="0.2"/>
    <row r="225" s="29" customFormat="1" x14ac:dyDescent="0.2"/>
    <row r="226" s="29" customFormat="1" x14ac:dyDescent="0.2"/>
    <row r="227" s="29" customFormat="1" x14ac:dyDescent="0.2"/>
    <row r="228" s="29" customFormat="1" x14ac:dyDescent="0.2"/>
    <row r="229" s="29" customFormat="1" x14ac:dyDescent="0.2"/>
    <row r="230" s="29" customFormat="1" x14ac:dyDescent="0.2"/>
    <row r="231" s="29" customFormat="1" x14ac:dyDescent="0.2"/>
    <row r="232" s="29" customFormat="1" x14ac:dyDescent="0.2"/>
    <row r="233" s="29" customFormat="1" x14ac:dyDescent="0.2"/>
    <row r="234" s="29" customFormat="1" x14ac:dyDescent="0.2"/>
    <row r="235" s="29" customFormat="1" x14ac:dyDescent="0.2"/>
    <row r="236" s="29" customFormat="1" x14ac:dyDescent="0.2"/>
    <row r="237" s="29" customFormat="1" x14ac:dyDescent="0.2"/>
    <row r="238" s="29" customFormat="1" x14ac:dyDescent="0.2"/>
    <row r="239" s="29" customFormat="1" x14ac:dyDescent="0.2"/>
    <row r="240" s="29" customFormat="1" x14ac:dyDescent="0.2"/>
    <row r="241" s="29" customFormat="1" x14ac:dyDescent="0.2"/>
    <row r="242" s="29" customFormat="1" x14ac:dyDescent="0.2"/>
    <row r="243" s="29" customFormat="1" x14ac:dyDescent="0.2"/>
    <row r="244" s="29" customFormat="1" x14ac:dyDescent="0.2"/>
    <row r="245" s="29" customFormat="1" x14ac:dyDescent="0.2"/>
    <row r="246" s="29" customFormat="1" x14ac:dyDescent="0.2"/>
    <row r="247" s="29" customFormat="1" x14ac:dyDescent="0.2"/>
    <row r="248" s="29" customFormat="1" x14ac:dyDescent="0.2"/>
    <row r="249" s="29" customFormat="1" x14ac:dyDescent="0.2"/>
    <row r="250" s="29" customFormat="1" x14ac:dyDescent="0.2"/>
    <row r="251" s="29" customFormat="1" x14ac:dyDescent="0.2"/>
    <row r="252" s="29" customFormat="1" x14ac:dyDescent="0.2"/>
    <row r="253" s="29" customFormat="1" x14ac:dyDescent="0.2"/>
    <row r="254" s="29" customFormat="1" x14ac:dyDescent="0.2"/>
    <row r="255" s="29" customFormat="1" x14ac:dyDescent="0.2"/>
    <row r="256" s="29" customFormat="1" x14ac:dyDescent="0.2"/>
    <row r="257" s="29" customFormat="1" x14ac:dyDescent="0.2"/>
    <row r="258" s="29" customFormat="1" x14ac:dyDescent="0.2"/>
    <row r="259" s="29" customFormat="1" x14ac:dyDescent="0.2"/>
    <row r="260" s="29" customFormat="1" x14ac:dyDescent="0.2"/>
    <row r="261" s="29" customFormat="1" x14ac:dyDescent="0.2"/>
    <row r="262" s="29" customFormat="1" x14ac:dyDescent="0.2"/>
    <row r="263" s="29" customFormat="1" x14ac:dyDescent="0.2"/>
    <row r="264" s="29" customFormat="1" x14ac:dyDescent="0.2"/>
    <row r="265" s="29" customFormat="1" x14ac:dyDescent="0.2"/>
    <row r="266" s="29" customFormat="1" x14ac:dyDescent="0.2"/>
    <row r="267" s="29" customFormat="1" x14ac:dyDescent="0.2"/>
    <row r="268" s="29" customFormat="1" x14ac:dyDescent="0.2"/>
    <row r="269" s="29" customFormat="1" x14ac:dyDescent="0.2"/>
    <row r="270" s="29" customFormat="1" x14ac:dyDescent="0.2"/>
    <row r="271" s="29" customFormat="1" x14ac:dyDescent="0.2"/>
    <row r="272" s="29" customFormat="1" x14ac:dyDescent="0.2"/>
    <row r="273" s="29" customFormat="1" x14ac:dyDescent="0.2"/>
    <row r="274" s="29" customFormat="1" x14ac:dyDescent="0.2"/>
    <row r="275" s="29" customFormat="1" x14ac:dyDescent="0.2"/>
    <row r="276" s="29" customFormat="1" x14ac:dyDescent="0.2"/>
    <row r="277" s="29" customFormat="1" x14ac:dyDescent="0.2"/>
    <row r="278" s="29" customFormat="1" x14ac:dyDescent="0.2"/>
    <row r="279" s="29" customFormat="1" x14ac:dyDescent="0.2"/>
    <row r="280" s="29" customFormat="1" x14ac:dyDescent="0.2"/>
    <row r="281" s="29" customFormat="1" x14ac:dyDescent="0.2"/>
    <row r="282" s="29" customFormat="1" x14ac:dyDescent="0.2"/>
    <row r="283" s="29" customFormat="1" x14ac:dyDescent="0.2"/>
    <row r="284" s="29" customFormat="1" x14ac:dyDescent="0.2"/>
    <row r="285" s="29" customFormat="1" x14ac:dyDescent="0.2"/>
    <row r="286" s="29" customFormat="1" x14ac:dyDescent="0.2"/>
    <row r="287" s="29" customFormat="1" x14ac:dyDescent="0.2"/>
    <row r="288" s="29" customFormat="1" x14ac:dyDescent="0.2"/>
    <row r="289" s="29" customFormat="1" x14ac:dyDescent="0.2"/>
    <row r="290" s="29" customFormat="1" x14ac:dyDescent="0.2"/>
    <row r="291" s="29" customFormat="1" x14ac:dyDescent="0.2"/>
    <row r="292" s="29" customFormat="1" x14ac:dyDescent="0.2"/>
    <row r="293" s="29" customFormat="1" x14ac:dyDescent="0.2"/>
    <row r="294" s="29" customFormat="1" x14ac:dyDescent="0.2"/>
    <row r="295" s="29" customFormat="1" x14ac:dyDescent="0.2"/>
    <row r="296" s="29" customFormat="1" x14ac:dyDescent="0.2"/>
    <row r="297" s="29" customFormat="1" x14ac:dyDescent="0.2"/>
    <row r="298" s="29" customFormat="1" x14ac:dyDescent="0.2"/>
    <row r="299" s="29" customFormat="1" x14ac:dyDescent="0.2"/>
    <row r="300" s="29" customFormat="1" x14ac:dyDescent="0.2"/>
    <row r="301" s="29" customFormat="1" x14ac:dyDescent="0.2"/>
    <row r="302" s="29" customFormat="1" x14ac:dyDescent="0.2"/>
    <row r="303" s="29" customFormat="1" x14ac:dyDescent="0.2"/>
    <row r="304" s="29" customFormat="1" x14ac:dyDescent="0.2"/>
    <row r="305" s="29" customFormat="1" x14ac:dyDescent="0.2"/>
    <row r="306" s="29" customFormat="1" x14ac:dyDescent="0.2"/>
    <row r="307" s="29" customFormat="1" x14ac:dyDescent="0.2"/>
    <row r="308" s="29" customFormat="1" x14ac:dyDescent="0.2"/>
    <row r="309" s="29" customFormat="1" x14ac:dyDescent="0.2"/>
    <row r="310" s="29" customFormat="1" x14ac:dyDescent="0.2"/>
    <row r="311" s="29" customFormat="1" x14ac:dyDescent="0.2"/>
    <row r="312" s="29" customFormat="1" x14ac:dyDescent="0.2"/>
    <row r="313" s="29" customFormat="1" x14ac:dyDescent="0.2"/>
    <row r="314" s="29" customFormat="1" x14ac:dyDescent="0.2"/>
    <row r="315" s="29" customFormat="1" x14ac:dyDescent="0.2"/>
    <row r="316" s="29" customFormat="1" x14ac:dyDescent="0.2"/>
    <row r="317" s="29" customFormat="1" x14ac:dyDescent="0.2"/>
    <row r="318" s="29" customFormat="1" x14ac:dyDescent="0.2"/>
    <row r="319" s="29" customFormat="1" x14ac:dyDescent="0.2"/>
    <row r="320" s="29" customFormat="1" x14ac:dyDescent="0.2"/>
    <row r="321" s="29" customFormat="1" x14ac:dyDescent="0.2"/>
    <row r="322" s="29" customFormat="1" x14ac:dyDescent="0.2"/>
    <row r="323" s="29" customFormat="1" x14ac:dyDescent="0.2"/>
    <row r="324" s="29" customFormat="1" x14ac:dyDescent="0.2"/>
    <row r="325" s="29" customFormat="1" x14ac:dyDescent="0.2"/>
    <row r="326" s="29" customFormat="1" x14ac:dyDescent="0.2"/>
    <row r="327" s="29" customFormat="1" x14ac:dyDescent="0.2"/>
    <row r="328" s="29" customFormat="1" x14ac:dyDescent="0.2"/>
    <row r="329" s="29" customFormat="1" x14ac:dyDescent="0.2"/>
    <row r="330" s="29" customFormat="1" x14ac:dyDescent="0.2"/>
    <row r="331" s="29" customFormat="1" x14ac:dyDescent="0.2"/>
    <row r="332" s="29" customFormat="1" x14ac:dyDescent="0.2"/>
    <row r="333" s="29" customFormat="1" x14ac:dyDescent="0.2"/>
    <row r="334" s="29" customFormat="1" x14ac:dyDescent="0.2"/>
    <row r="335" s="29" customFormat="1" x14ac:dyDescent="0.2"/>
    <row r="336" s="29" customFormat="1" x14ac:dyDescent="0.2"/>
    <row r="337" s="29" customFormat="1" x14ac:dyDescent="0.2"/>
    <row r="338" s="29" customFormat="1" x14ac:dyDescent="0.2"/>
    <row r="339" s="29" customFormat="1" x14ac:dyDescent="0.2"/>
    <row r="340" s="29" customFormat="1" x14ac:dyDescent="0.2"/>
    <row r="341" s="29" customFormat="1" x14ac:dyDescent="0.2"/>
    <row r="342" s="29" customFormat="1" x14ac:dyDescent="0.2"/>
    <row r="343" s="29" customFormat="1" x14ac:dyDescent="0.2"/>
    <row r="344" s="29" customFormat="1" x14ac:dyDescent="0.2"/>
    <row r="345" s="29" customFormat="1" x14ac:dyDescent="0.2"/>
    <row r="346" s="29" customFormat="1" x14ac:dyDescent="0.2"/>
    <row r="347" s="29" customFormat="1" x14ac:dyDescent="0.2"/>
    <row r="348" s="29" customFormat="1" x14ac:dyDescent="0.2"/>
    <row r="349" s="29" customFormat="1" x14ac:dyDescent="0.2"/>
    <row r="350" s="29" customFormat="1" x14ac:dyDescent="0.2"/>
    <row r="351" s="29" customFormat="1" x14ac:dyDescent="0.2"/>
    <row r="352" s="29" customFormat="1" x14ac:dyDescent="0.2"/>
    <row r="353" s="29" customFormat="1" x14ac:dyDescent="0.2"/>
    <row r="354" s="29" customFormat="1" x14ac:dyDescent="0.2"/>
    <row r="355" s="29" customFormat="1" x14ac:dyDescent="0.2"/>
    <row r="356" s="29" customFormat="1" x14ac:dyDescent="0.2"/>
    <row r="357" s="29" customFormat="1" x14ac:dyDescent="0.2"/>
    <row r="358" s="29" customFormat="1" x14ac:dyDescent="0.2"/>
    <row r="359" s="29" customFormat="1" x14ac:dyDescent="0.2"/>
    <row r="360" s="29" customFormat="1" x14ac:dyDescent="0.2"/>
    <row r="361" s="29" customFormat="1" x14ac:dyDescent="0.2"/>
    <row r="362" s="29" customFormat="1" x14ac:dyDescent="0.2"/>
    <row r="363" s="29" customFormat="1" x14ac:dyDescent="0.2"/>
    <row r="364" s="29" customFormat="1" x14ac:dyDescent="0.2"/>
    <row r="365" s="29" customFormat="1" x14ac:dyDescent="0.2"/>
    <row r="366" s="29" customFormat="1" x14ac:dyDescent="0.2"/>
    <row r="367" s="29" customFormat="1" x14ac:dyDescent="0.2"/>
    <row r="368" s="29" customFormat="1" x14ac:dyDescent="0.2"/>
    <row r="369" s="29" customFormat="1" x14ac:dyDescent="0.2"/>
    <row r="370" s="29" customFormat="1" x14ac:dyDescent="0.2"/>
    <row r="371" s="29" customFormat="1" x14ac:dyDescent="0.2"/>
    <row r="372" s="29" customFormat="1" x14ac:dyDescent="0.2"/>
    <row r="373" s="29" customFormat="1" x14ac:dyDescent="0.2"/>
    <row r="374" s="29" customFormat="1" x14ac:dyDescent="0.2"/>
    <row r="375" s="29" customFormat="1" x14ac:dyDescent="0.2"/>
    <row r="376" s="29" customFormat="1" x14ac:dyDescent="0.2"/>
    <row r="377" s="29" customFormat="1" x14ac:dyDescent="0.2"/>
    <row r="378" s="29" customFormat="1" x14ac:dyDescent="0.2"/>
    <row r="379" s="29" customFormat="1" x14ac:dyDescent="0.2"/>
    <row r="380" s="29" customFormat="1" x14ac:dyDescent="0.2"/>
    <row r="381" s="29" customFormat="1" x14ac:dyDescent="0.2"/>
    <row r="382" s="29" customFormat="1" x14ac:dyDescent="0.2"/>
    <row r="383" s="29" customFormat="1" x14ac:dyDescent="0.2"/>
    <row r="384" s="29" customFormat="1" x14ac:dyDescent="0.2"/>
    <row r="385" s="29" customFormat="1" x14ac:dyDescent="0.2"/>
    <row r="386" s="29" customFormat="1" x14ac:dyDescent="0.2"/>
    <row r="387" s="29" customFormat="1" x14ac:dyDescent="0.2"/>
    <row r="388" s="29" customFormat="1" x14ac:dyDescent="0.2"/>
    <row r="389" s="29" customFormat="1" x14ac:dyDescent="0.2"/>
    <row r="390" s="29" customFormat="1" x14ac:dyDescent="0.2"/>
    <row r="391" s="29" customFormat="1" x14ac:dyDescent="0.2"/>
    <row r="392" s="29" customFormat="1" x14ac:dyDescent="0.2"/>
    <row r="393" s="29" customFormat="1" x14ac:dyDescent="0.2"/>
    <row r="394" s="29" customFormat="1" x14ac:dyDescent="0.2"/>
    <row r="395" s="29" customFormat="1" x14ac:dyDescent="0.2"/>
    <row r="396" s="29" customFormat="1" x14ac:dyDescent="0.2"/>
    <row r="397" s="29" customFormat="1" x14ac:dyDescent="0.2"/>
    <row r="398" s="29" customFormat="1" x14ac:dyDescent="0.2"/>
    <row r="399" s="29" customFormat="1" x14ac:dyDescent="0.2"/>
    <row r="400" s="29" customFormat="1" x14ac:dyDescent="0.2"/>
    <row r="401" s="29" customFormat="1" x14ac:dyDescent="0.2"/>
    <row r="402" s="29" customFormat="1" x14ac:dyDescent="0.2"/>
    <row r="403" s="29" customFormat="1" x14ac:dyDescent="0.2"/>
    <row r="404" s="29" customFormat="1" x14ac:dyDescent="0.2"/>
    <row r="405" s="29" customFormat="1" x14ac:dyDescent="0.2"/>
    <row r="406" s="29" customFormat="1" x14ac:dyDescent="0.2"/>
    <row r="407" s="29" customFormat="1" x14ac:dyDescent="0.2"/>
    <row r="408" s="29" customFormat="1" x14ac:dyDescent="0.2"/>
    <row r="409" s="29" customFormat="1" x14ac:dyDescent="0.2"/>
    <row r="410" s="29" customFormat="1" x14ac:dyDescent="0.2"/>
    <row r="411" s="29" customFormat="1" x14ac:dyDescent="0.2"/>
    <row r="412" s="29" customFormat="1" x14ac:dyDescent="0.2"/>
  </sheetData>
  <sheetProtection formatCells="0" formatColumns="0" formatRows="0" insertColumns="0" insertRows="0" insertHyperlinks="0" deleteColumns="0" deleteRows="0" sort="0" autoFilter="0" pivotTables="0"/>
  <mergeCells count="5">
    <mergeCell ref="D3:E3"/>
    <mergeCell ref="F3:J3"/>
    <mergeCell ref="K3:M3"/>
    <mergeCell ref="N3:R3"/>
    <mergeCell ref="A2:R2"/>
  </mergeCells>
  <conditionalFormatting sqref="J5:J14">
    <cfRule type="cellIs" dxfId="69" priority="25" operator="equal">
      <formula>"Low"</formula>
    </cfRule>
    <cfRule type="cellIs" dxfId="68" priority="26" operator="equal">
      <formula>"Medium"</formula>
    </cfRule>
    <cfRule type="cellIs" dxfId="67" priority="27" operator="equal">
      <formula>"High"</formula>
    </cfRule>
  </conditionalFormatting>
  <conditionalFormatting sqref="R5:R14">
    <cfRule type="cellIs" dxfId="66" priority="6" operator="equal">
      <formula>"Low"</formula>
    </cfRule>
    <cfRule type="cellIs" dxfId="65" priority="7" operator="equal">
      <formula>"Medium"</formula>
    </cfRule>
    <cfRule type="cellIs" dxfId="64" priority="8" operator="equal">
      <formula>"High"</formula>
    </cfRule>
  </conditionalFormatting>
  <conditionalFormatting sqref="H5:R14">
    <cfRule type="containsText" dxfId="63" priority="1" operator="containsText" text="Calculated">
      <formula>NOT(ISERROR(SEARCH("Calculated",H5)))</formula>
    </cfRule>
    <cfRule type="cellIs" dxfId="62" priority="2" operator="equal">
      <formula>3</formula>
    </cfRule>
    <cfRule type="cellIs" dxfId="61" priority="3" operator="equal">
      <formula>2</formula>
    </cfRule>
    <cfRule type="cellIs" dxfId="60" priority="4" operator="equal">
      <formula>1</formula>
    </cfRule>
  </conditionalFormatting>
  <dataValidations count="2">
    <dataValidation type="list" allowBlank="1" showInputMessage="1" showErrorMessage="1" sqref="Q5:Q14 N5:O14 I5:I1276 G5:G2359 F5:F1817 J15:J2133" xr:uid="{63D39611-858B-41CF-8E68-EFC45407172D}">
      <formula1>"Low,Medium,High"</formula1>
    </dataValidation>
    <dataValidation type="list" allowBlank="1" showInputMessage="1" showErrorMessage="1" sqref="H15:H1655" xr:uid="{291EAE41-E505-453E-9A80-90D1A3BEEEC7}">
      <formula1>"1,2,3"</formula1>
    </dataValidation>
  </dataValidations>
  <pageMargins left="0.7" right="0.7" top="0.75" bottom="0.75" header="0.3" footer="0.3"/>
  <pageSetup paperSize="9" orientation="portrait" horizontalDpi="1200" verticalDpi="1200" r:id="rId1"/>
  <ignoredErrors>
    <ignoredError sqref="A5:A14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4CE12-418C-4FAE-8DF3-73613685864D}">
  <sheetPr>
    <pageSetUpPr fitToPage="1"/>
  </sheetPr>
  <dimension ref="A2:R10"/>
  <sheetViews>
    <sheetView showGridLines="0" zoomScaleNormal="100" workbookViewId="0">
      <pane xSplit="3" ySplit="4" topLeftCell="E5" activePane="bottomRight" state="frozen"/>
      <selection pane="topRight" activeCell="D1" sqref="D1"/>
      <selection pane="bottomLeft" activeCell="A5" sqref="A5"/>
      <selection pane="bottomRight" activeCell="J20" sqref="J20"/>
    </sheetView>
  </sheetViews>
  <sheetFormatPr baseColWidth="10" defaultRowHeight="15" x14ac:dyDescent="0.25"/>
  <cols>
    <col min="1" max="1" width="7.85546875" customWidth="1"/>
    <col min="2" max="2" width="17" customWidth="1"/>
    <col min="3" max="3" width="31.42578125" customWidth="1"/>
    <col min="4" max="4" width="28.28515625" customWidth="1"/>
    <col min="5" max="5" width="24" customWidth="1"/>
    <col min="6" max="6" width="11.28515625" customWidth="1"/>
    <col min="7" max="7" width="11.42578125" customWidth="1"/>
    <col min="8" max="8" width="10.140625" customWidth="1"/>
    <col min="9" max="9" width="12.85546875" customWidth="1"/>
    <col min="10" max="10" width="12.140625" customWidth="1"/>
    <col min="11" max="11" width="32.140625" customWidth="1"/>
    <col min="12" max="12" width="15.28515625" customWidth="1"/>
    <col min="18" max="18" width="14.42578125" customWidth="1"/>
  </cols>
  <sheetData>
    <row r="2" spans="1:18" x14ac:dyDescent="0.25">
      <c r="A2" s="57" t="s">
        <v>52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9"/>
    </row>
    <row r="3" spans="1:18" x14ac:dyDescent="0.25">
      <c r="A3" s="17"/>
      <c r="B3" s="18"/>
      <c r="C3" s="19"/>
      <c r="D3" s="50" t="s">
        <v>60</v>
      </c>
      <c r="E3" s="50"/>
      <c r="F3" s="51" t="s">
        <v>9</v>
      </c>
      <c r="G3" s="52"/>
      <c r="H3" s="52"/>
      <c r="I3" s="52"/>
      <c r="J3" s="53"/>
      <c r="K3" s="54" t="s">
        <v>11</v>
      </c>
      <c r="L3" s="55"/>
      <c r="M3" s="56"/>
      <c r="N3" s="60" t="s">
        <v>53</v>
      </c>
      <c r="O3" s="61"/>
      <c r="P3" s="61"/>
      <c r="Q3" s="61"/>
      <c r="R3" s="62"/>
    </row>
    <row r="4" spans="1:18" x14ac:dyDescent="0.25">
      <c r="A4" s="6" t="s">
        <v>0</v>
      </c>
      <c r="B4" s="7" t="s">
        <v>59</v>
      </c>
      <c r="C4" s="6" t="s">
        <v>1</v>
      </c>
      <c r="D4" s="8" t="s">
        <v>10</v>
      </c>
      <c r="E4" s="8" t="s">
        <v>2</v>
      </c>
      <c r="F4" s="8" t="s">
        <v>3</v>
      </c>
      <c r="G4" s="8" t="s">
        <v>4</v>
      </c>
      <c r="H4" s="8" t="s">
        <v>7</v>
      </c>
      <c r="I4" s="8" t="s">
        <v>5</v>
      </c>
      <c r="J4" s="8" t="s">
        <v>6</v>
      </c>
      <c r="K4" s="9" t="s">
        <v>8</v>
      </c>
      <c r="L4" s="8" t="s">
        <v>21</v>
      </c>
      <c r="M4" s="8" t="s">
        <v>22</v>
      </c>
      <c r="N4" s="8" t="s">
        <v>54</v>
      </c>
      <c r="O4" s="16" t="s">
        <v>55</v>
      </c>
      <c r="P4" s="16" t="s">
        <v>56</v>
      </c>
      <c r="Q4" s="16" t="s">
        <v>57</v>
      </c>
      <c r="R4" s="16" t="s">
        <v>58</v>
      </c>
    </row>
    <row r="5" spans="1:18" ht="36" customHeight="1" x14ac:dyDescent="0.25">
      <c r="A5" s="13">
        <v>1</v>
      </c>
      <c r="B5" s="3" t="s">
        <v>14</v>
      </c>
      <c r="C5" s="11" t="s">
        <v>25</v>
      </c>
      <c r="D5" s="11" t="s">
        <v>27</v>
      </c>
      <c r="E5" s="11" t="s">
        <v>26</v>
      </c>
      <c r="F5" s="5" t="s">
        <v>24</v>
      </c>
      <c r="G5" s="5" t="s">
        <v>24</v>
      </c>
      <c r="H5" s="2">
        <f>IF(ISBLANK(Tableau13[[#This Row],[Severity]]),"Add Severity score",IF(ISBLANK(Tableau13[[#This Row],[Probability]]),"Add Probability Score",IF(Tableau13[[#This Row],[Severity]]="Low",IF(Tableau13[[#This Row],[Probability]]="High",2,3),IF(Tableau13[[#This Row],[Severity]]="Medium",IF(Tableau13[[#This Row],[Probability]]="Low",3,IF(Tableau13[[#This Row],[Probability]]="Medium",2,1)),IF(Tableau13[[#This Row],[Probability]]="Low",2,1)))))</f>
        <v>1</v>
      </c>
      <c r="I5" s="5" t="s">
        <v>28</v>
      </c>
      <c r="J5" s="1" t="str">
        <f>IF(ISBLANK(Tableau13[[#This Row],[Detectability]]),"Add Detectability",IF(ISNUMBER(Tableau13[[#This Row],[Risk Class]]),IF(Tableau13[[#This Row],[Risk Class]]=1,IF(Tableau13[[#This Row],[Detectability]]="High","Medium","High"),IF(Tableau13[[#This Row],[Risk Class]]=2,IF(Tableau13[[#This Row],[Detectability]]="High","Low",IF(Tableau13[[#This Row],[Detectability]]="Medium","Medium","High")),IF(Tableau13[[#This Row],[Detectability]]="Low","Medium","Low"))),IF(ISBLANK(Tableau13[[#This Row],[Severity]]),"Add Severity","Add Probability")))</f>
        <v>High</v>
      </c>
      <c r="K5" s="3" t="s">
        <v>23</v>
      </c>
      <c r="L5" s="10" t="s">
        <v>47</v>
      </c>
      <c r="M5" s="12">
        <v>44561</v>
      </c>
      <c r="N5" s="3" t="s">
        <v>24</v>
      </c>
      <c r="O5" s="20" t="s">
        <v>29</v>
      </c>
      <c r="P5" s="21">
        <v>2</v>
      </c>
      <c r="Q5" s="20" t="s">
        <v>24</v>
      </c>
      <c r="R5" s="20" t="s">
        <v>29</v>
      </c>
    </row>
    <row r="6" spans="1:18" ht="59.25" customHeight="1" x14ac:dyDescent="0.25">
      <c r="A6" s="13">
        <v>2</v>
      </c>
      <c r="B6" s="3" t="s">
        <v>15</v>
      </c>
      <c r="C6" s="11" t="s">
        <v>49</v>
      </c>
      <c r="D6" s="11" t="s">
        <v>50</v>
      </c>
      <c r="E6" s="11" t="s">
        <v>51</v>
      </c>
      <c r="F6" s="5" t="s">
        <v>28</v>
      </c>
      <c r="G6" s="5" t="s">
        <v>28</v>
      </c>
      <c r="H6" s="2">
        <f>IF(ISBLANK(Tableau13[[#This Row],[Severity]]),"Add Severity score",IF(ISBLANK(Tableau13[[#This Row],[Probability]]),"Add Probability Score",IF(Tableau13[[#This Row],[Severity]]="Low",IF(Tableau13[[#This Row],[Probability]]="High",2,3),IF(Tableau13[[#This Row],[Severity]]="Medium",IF(Tableau13[[#This Row],[Probability]]="Low",3,IF(Tableau13[[#This Row],[Probability]]="Medium",2,1)),IF(Tableau13[[#This Row],[Probability]]="Low",2,1)))))</f>
        <v>2</v>
      </c>
      <c r="I6" s="5" t="s">
        <v>28</v>
      </c>
      <c r="J6" s="1" t="str">
        <f>IF(ISBLANK(Tableau13[[#This Row],[Detectability]]),"Add Detectability",IF(ISNUMBER(Tableau13[[#This Row],[Risk Class]]),IF(Tableau13[[#This Row],[Risk Class]]=1,IF(Tableau13[[#This Row],[Detectability]]="High","Medium","High"),IF(Tableau13[[#This Row],[Risk Class]]=2,IF(Tableau13[[#This Row],[Detectability]]="High","Low",IF(Tableau13[[#This Row],[Detectability]]="Medium","Medium","High")),IF(Tableau13[[#This Row],[Detectability]]="Low","Medium","Low"))),IF(ISBLANK(Tableau13[[#This Row],[Severity]]),"Add Severity","Add Probability")))</f>
        <v>Medium</v>
      </c>
      <c r="K6" s="3" t="s">
        <v>46</v>
      </c>
      <c r="L6" s="10" t="s">
        <v>48</v>
      </c>
      <c r="M6" s="12">
        <v>44742</v>
      </c>
      <c r="N6" s="3" t="s">
        <v>28</v>
      </c>
      <c r="O6" s="20" t="s">
        <v>28</v>
      </c>
      <c r="P6" s="21">
        <f>IF(ISBLANK(Tableau13[[#This Row],[Severity]]),"Add Severity score",IF(ISBLANK(Tableau13[[#This Row],[Probability]]),"Add Probability Score",IF(Tableau13[[#This Row],[Severity]]="Low",IF(Tableau13[[#This Row],[Probability]]="High",2,3),IF(Tableau13[[#This Row],[Severity]]="Medium",IF(Tableau13[[#This Row],[Probability]]="Low",3,IF(Tableau13[[#This Row],[Probability]]="Medium",2,1)),IF(Tableau13[[#This Row],[Probability]]="Low",2,1)))))</f>
        <v>2</v>
      </c>
      <c r="Q6" s="20" t="s">
        <v>24</v>
      </c>
      <c r="R6" s="20" t="s">
        <v>29</v>
      </c>
    </row>
    <row r="7" spans="1:18" ht="50.25" customHeight="1" x14ac:dyDescent="0.25">
      <c r="A7" s="13">
        <v>3</v>
      </c>
      <c r="B7" s="3" t="s">
        <v>16</v>
      </c>
      <c r="C7" s="4" t="s">
        <v>42</v>
      </c>
      <c r="D7" s="11" t="s">
        <v>43</v>
      </c>
      <c r="E7" s="11" t="s">
        <v>44</v>
      </c>
      <c r="F7" s="5" t="s">
        <v>29</v>
      </c>
      <c r="G7" s="5" t="s">
        <v>29</v>
      </c>
      <c r="H7" s="2">
        <f>IF(ISBLANK(Tableau13[[#This Row],[Severity]]),"Add Severity score",IF(ISBLANK(Tableau13[[#This Row],[Probability]]),"Add Probability Score",IF(Tableau13[[#This Row],[Severity]]="Low",IF(Tableau13[[#This Row],[Probability]]="High",2,3),IF(Tableau13[[#This Row],[Severity]]="Medium",IF(Tableau13[[#This Row],[Probability]]="Low",3,IF(Tableau13[[#This Row],[Probability]]="Medium",2,1)),IF(Tableau13[[#This Row],[Probability]]="Low",2,1)))))</f>
        <v>3</v>
      </c>
      <c r="I7" s="5" t="s">
        <v>24</v>
      </c>
      <c r="J7" s="1" t="str">
        <f>IF(ISBLANK(Tableau13[[#This Row],[Detectability]]),"Add Detectability",IF(ISNUMBER(Tableau13[[#This Row],[Risk Class]]),IF(Tableau13[[#This Row],[Risk Class]]=1,IF(Tableau13[[#This Row],[Detectability]]="High","Medium","High"),IF(Tableau13[[#This Row],[Risk Class]]=2,IF(Tableau13[[#This Row],[Detectability]]="High","Low",IF(Tableau13[[#This Row],[Detectability]]="Medium","Medium","High")),IF(Tableau13[[#This Row],[Detectability]]="Low","Medium","Low"))),IF(ISBLANK(Tableau13[[#This Row],[Severity]]),"Add Severity","Add Probability")))</f>
        <v>Low</v>
      </c>
      <c r="K7" s="10" t="s">
        <v>30</v>
      </c>
      <c r="L7" s="10" t="s">
        <v>48</v>
      </c>
      <c r="M7" s="12">
        <v>44926</v>
      </c>
      <c r="N7" s="3" t="s">
        <v>29</v>
      </c>
      <c r="O7" s="20" t="s">
        <v>29</v>
      </c>
      <c r="P7" s="21">
        <f>IF(ISBLANK(Tableau13[[#This Row],[Severity]]),"Add Severity score",IF(ISBLANK(Tableau13[[#This Row],[Probability]]),"Add Probability Score",IF(Tableau13[[#This Row],[Severity]]="Low",IF(Tableau13[[#This Row],[Probability]]="High",2,3),IF(Tableau13[[#This Row],[Severity]]="Medium",IF(Tableau13[[#This Row],[Probability]]="Low",3,IF(Tableau13[[#This Row],[Probability]]="Medium",2,1)),IF(Tableau13[[#This Row],[Probability]]="Low",2,1)))))</f>
        <v>3</v>
      </c>
      <c r="Q7" s="20" t="s">
        <v>24</v>
      </c>
      <c r="R7" s="20" t="str">
        <f>IF(ISBLANK(Tableau13[[#This Row],[Detectability]]),"Add Detectability",IF(ISNUMBER(Tableau13[[#This Row],[Risk Class]]),IF(Tableau13[[#This Row],[Risk Class]]=1,IF(Tableau13[[#This Row],[Detectability]]="High","Medium","High"),IF(Tableau13[[#This Row],[Risk Class]]=2,IF(Tableau13[[#This Row],[Detectability]]="High","Low",IF(Tableau13[[#This Row],[Detectability]]="Medium","Medium","High")),IF(Tableau13[[#This Row],[Detectability]]="Low","Medium","Low"))),IF(ISBLANK(Tableau13[[#This Row],[Severity]]),"Add Severity","Add Probability")))</f>
        <v>Low</v>
      </c>
    </row>
    <row r="8" spans="1:18" ht="36" customHeight="1" x14ac:dyDescent="0.25">
      <c r="A8" s="13">
        <v>4</v>
      </c>
      <c r="B8" s="3" t="s">
        <v>17</v>
      </c>
      <c r="C8" s="4" t="s">
        <v>40</v>
      </c>
      <c r="D8" s="11" t="s">
        <v>45</v>
      </c>
      <c r="E8" s="4" t="s">
        <v>39</v>
      </c>
      <c r="F8" s="5" t="s">
        <v>24</v>
      </c>
      <c r="G8" s="5" t="s">
        <v>28</v>
      </c>
      <c r="H8" s="2">
        <f>IF(ISBLANK(Tableau13[[#This Row],[Severity]]),"Add Severity score",IF(ISBLANK(Tableau13[[#This Row],[Probability]]),"Add Probability Score",IF(Tableau13[[#This Row],[Severity]]="Low",IF(Tableau13[[#This Row],[Probability]]="High",2,3),IF(Tableau13[[#This Row],[Severity]]="Medium",IF(Tableau13[[#This Row],[Probability]]="Low",3,IF(Tableau13[[#This Row],[Probability]]="Medium",2,1)),IF(Tableau13[[#This Row],[Probability]]="Low",2,1)))))</f>
        <v>1</v>
      </c>
      <c r="I8" s="5" t="s">
        <v>24</v>
      </c>
      <c r="J8" s="1" t="str">
        <f>IF(ISBLANK(Tableau13[[#This Row],[Detectability]]),"Add Detectability",IF(ISNUMBER(Tableau13[[#This Row],[Risk Class]]),IF(Tableau13[[#This Row],[Risk Class]]=1,IF(Tableau13[[#This Row],[Detectability]]="High","Medium","High"),IF(Tableau13[[#This Row],[Risk Class]]=2,IF(Tableau13[[#This Row],[Detectability]]="High","Low",IF(Tableau13[[#This Row],[Detectability]]="Medium","Medium","High")),IF(Tableau13[[#This Row],[Detectability]]="Low","Medium","Low"))),IF(ISBLANK(Tableau13[[#This Row],[Severity]]),"Add Severity","Add Probability")))</f>
        <v>Medium</v>
      </c>
      <c r="K8" s="3" t="s">
        <v>41</v>
      </c>
      <c r="L8" s="10" t="s">
        <v>48</v>
      </c>
      <c r="M8" s="12">
        <v>44742</v>
      </c>
      <c r="N8" s="3" t="s">
        <v>24</v>
      </c>
      <c r="O8" s="20" t="s">
        <v>29</v>
      </c>
      <c r="P8" s="21">
        <v>2</v>
      </c>
      <c r="Q8" s="20" t="s">
        <v>24</v>
      </c>
      <c r="R8" s="20" t="s">
        <v>29</v>
      </c>
    </row>
    <row r="9" spans="1:18" ht="70.5" customHeight="1" x14ac:dyDescent="0.25">
      <c r="A9" s="13">
        <v>5</v>
      </c>
      <c r="B9" s="3" t="s">
        <v>18</v>
      </c>
      <c r="C9" s="11" t="s">
        <v>33</v>
      </c>
      <c r="D9" s="11" t="s">
        <v>34</v>
      </c>
      <c r="E9" s="11" t="s">
        <v>32</v>
      </c>
      <c r="F9" s="5" t="s">
        <v>29</v>
      </c>
      <c r="G9" s="5" t="s">
        <v>28</v>
      </c>
      <c r="H9" s="2">
        <f>IF(ISBLANK(Tableau13[[#This Row],[Severity]]),"Add Severity score",IF(ISBLANK(Tableau13[[#This Row],[Probability]]),"Add Probability Score",IF(Tableau13[[#This Row],[Severity]]="Low",IF(Tableau13[[#This Row],[Probability]]="High",2,3),IF(Tableau13[[#This Row],[Severity]]="Medium",IF(Tableau13[[#This Row],[Probability]]="Low",3,IF(Tableau13[[#This Row],[Probability]]="Medium",2,1)),IF(Tableau13[[#This Row],[Probability]]="Low",2,1)))))</f>
        <v>3</v>
      </c>
      <c r="I9" s="5" t="s">
        <v>29</v>
      </c>
      <c r="J9" s="1" t="str">
        <f>IF(ISBLANK(Tableau13[[#This Row],[Detectability]]),"Add Detectability",IF(ISNUMBER(Tableau13[[#This Row],[Risk Class]]),IF(Tableau13[[#This Row],[Risk Class]]=1,IF(Tableau13[[#This Row],[Detectability]]="High","Medium","High"),IF(Tableau13[[#This Row],[Risk Class]]=2,IF(Tableau13[[#This Row],[Detectability]]="High","Low",IF(Tableau13[[#This Row],[Detectability]]="Medium","Medium","High")),IF(Tableau13[[#This Row],[Detectability]]="Low","Medium","Low"))),IF(ISBLANK(Tableau13[[#This Row],[Severity]]),"Add Severity","Add Probability")))</f>
        <v>Medium</v>
      </c>
      <c r="K9" s="11" t="s">
        <v>31</v>
      </c>
      <c r="L9" s="10" t="s">
        <v>47</v>
      </c>
      <c r="M9" s="12">
        <v>44742</v>
      </c>
      <c r="N9" s="3" t="s">
        <v>29</v>
      </c>
      <c r="O9" s="20" t="s">
        <v>29</v>
      </c>
      <c r="P9" s="21">
        <f>IF(ISBLANK(Tableau13[[#This Row],[Severity]]),"Add Severity score",IF(ISBLANK(Tableau13[[#This Row],[Probability]]),"Add Probability Score",IF(Tableau13[[#This Row],[Severity]]="Low",IF(Tableau13[[#This Row],[Probability]]="High",2,3),IF(Tableau13[[#This Row],[Severity]]="Medium",IF(Tableau13[[#This Row],[Probability]]="Low",3,IF(Tableau13[[#This Row],[Probability]]="Medium",2,1)),IF(Tableau13[[#This Row],[Probability]]="Low",2,1)))))</f>
        <v>3</v>
      </c>
      <c r="Q9" s="20" t="s">
        <v>24</v>
      </c>
      <c r="R9" s="20" t="s">
        <v>29</v>
      </c>
    </row>
    <row r="10" spans="1:18" ht="63.75" customHeight="1" x14ac:dyDescent="0.25">
      <c r="A10" s="13">
        <v>6</v>
      </c>
      <c r="B10" s="3" t="s">
        <v>19</v>
      </c>
      <c r="C10" s="4" t="s">
        <v>37</v>
      </c>
      <c r="D10" s="11" t="s">
        <v>38</v>
      </c>
      <c r="E10" s="11" t="s">
        <v>36</v>
      </c>
      <c r="F10" s="5" t="s">
        <v>24</v>
      </c>
      <c r="G10" s="5" t="s">
        <v>28</v>
      </c>
      <c r="H10" s="2">
        <f>IF(ISBLANK(Tableau13[[#This Row],[Severity]]),"Add Severity score",IF(ISBLANK(Tableau13[[#This Row],[Probability]]),"Add Probability Score",IF(Tableau13[[#This Row],[Severity]]="Low",IF(Tableau13[[#This Row],[Probability]]="High",2,3),IF(Tableau13[[#This Row],[Severity]]="Medium",IF(Tableau13[[#This Row],[Probability]]="Low",3,IF(Tableau13[[#This Row],[Probability]]="Medium",2,1)),IF(Tableau13[[#This Row],[Probability]]="Low",2,1)))))</f>
        <v>1</v>
      </c>
      <c r="I10" s="5" t="s">
        <v>28</v>
      </c>
      <c r="J10" s="1" t="str">
        <f>IF(ISBLANK(Tableau13[[#This Row],[Detectability]]),"Add Detectability",IF(ISNUMBER(Tableau13[[#This Row],[Risk Class]]),IF(Tableau13[[#This Row],[Risk Class]]=1,IF(Tableau13[[#This Row],[Detectability]]="High","Medium","High"),IF(Tableau13[[#This Row],[Risk Class]]=2,IF(Tableau13[[#This Row],[Detectability]]="High","Low",IF(Tableau13[[#This Row],[Detectability]]="Medium","Medium","High")),IF(Tableau13[[#This Row],[Detectability]]="Low","Medium","Low"))),IF(ISBLANK(Tableau13[[#This Row],[Severity]]),"Add Severity","Add Probability")))</f>
        <v>High</v>
      </c>
      <c r="K10" s="3" t="s">
        <v>35</v>
      </c>
      <c r="L10" s="10" t="s">
        <v>47</v>
      </c>
      <c r="M10" s="12">
        <v>44561</v>
      </c>
      <c r="N10" s="3" t="s">
        <v>24</v>
      </c>
      <c r="O10" s="20" t="s">
        <v>29</v>
      </c>
      <c r="P10" s="21">
        <v>2</v>
      </c>
      <c r="Q10" s="20" t="s">
        <v>28</v>
      </c>
      <c r="R10" s="20" t="s">
        <v>28</v>
      </c>
    </row>
  </sheetData>
  <sheetProtection formatCells="0" formatColumns="0" formatRows="0" insertColumns="0" insertRows="0" insertHyperlinks="0" deleteColumns="0" deleteRows="0" sort="0" autoFilter="0"/>
  <mergeCells count="5">
    <mergeCell ref="D3:E3"/>
    <mergeCell ref="F3:J3"/>
    <mergeCell ref="K3:M3"/>
    <mergeCell ref="A2:R2"/>
    <mergeCell ref="N3:R3"/>
  </mergeCells>
  <conditionalFormatting sqref="H5:H10">
    <cfRule type="cellIs" dxfId="36" priority="12" operator="equal">
      <formula>3</formula>
    </cfRule>
    <cfRule type="cellIs" dxfId="35" priority="13" operator="equal">
      <formula>2</formula>
    </cfRule>
    <cfRule type="cellIs" dxfId="34" priority="14" operator="equal">
      <formula>1</formula>
    </cfRule>
  </conditionalFormatting>
  <conditionalFormatting sqref="J5:J10">
    <cfRule type="cellIs" dxfId="33" priority="9" operator="equal">
      <formula>"Low"</formula>
    </cfRule>
    <cfRule type="cellIs" dxfId="32" priority="10" operator="equal">
      <formula>"Medium"</formula>
    </cfRule>
    <cfRule type="cellIs" dxfId="31" priority="11" operator="equal">
      <formula>"High"</formula>
    </cfRule>
  </conditionalFormatting>
  <conditionalFormatting sqref="H5:H10 J5:J10">
    <cfRule type="containsText" dxfId="30" priority="8" operator="containsText" text="Add">
      <formula>NOT(ISERROR(SEARCH("Add",H5)))</formula>
    </cfRule>
  </conditionalFormatting>
  <conditionalFormatting sqref="P5:P10">
    <cfRule type="cellIs" dxfId="29" priority="5" operator="equal">
      <formula>3</formula>
    </cfRule>
    <cfRule type="cellIs" dxfId="28" priority="6" operator="equal">
      <formula>2</formula>
    </cfRule>
    <cfRule type="cellIs" dxfId="27" priority="7" operator="equal">
      <formula>1</formula>
    </cfRule>
  </conditionalFormatting>
  <conditionalFormatting sqref="R5:R10">
    <cfRule type="cellIs" dxfId="26" priority="2" operator="equal">
      <formula>"Low"</formula>
    </cfRule>
    <cfRule type="cellIs" dxfId="25" priority="3" operator="equal">
      <formula>"Medium"</formula>
    </cfRule>
    <cfRule type="cellIs" dxfId="24" priority="4" operator="equal">
      <formula>"High"</formula>
    </cfRule>
  </conditionalFormatting>
  <conditionalFormatting sqref="P5:P10 R5:R10">
    <cfRule type="containsText" dxfId="23" priority="1" operator="containsText" text="Add">
      <formula>NOT(ISERROR(SEARCH("Add",P5)))</formula>
    </cfRule>
  </conditionalFormatting>
  <dataValidations count="2">
    <dataValidation type="list" allowBlank="1" showInputMessage="1" showErrorMessage="1" sqref="H11:H1652" xr:uid="{E83C642D-D283-4D8B-B0EB-AE9793D680E9}">
      <formula1>"1,2,3"</formula1>
    </dataValidation>
    <dataValidation type="list" allowBlank="1" showInputMessage="1" showErrorMessage="1" sqref="J11:J2130 I5:I1273 G5:G2356 F5:F1814 Q5:Q10 N5:O10" xr:uid="{7554F4A3-7D54-45A1-B018-1688119DD573}">
      <formula1>"Low,Medium,High"</formula1>
    </dataValidation>
  </dataValidations>
  <pageMargins left="0.7" right="0.7" top="0.75" bottom="0.75" header="0.3" footer="0.3"/>
  <pageSetup paperSize="9" scale="59" orientation="landscape" horizontalDpi="1200" verticalDpi="1200" r:id="rId1"/>
  <ignoredErrors>
    <ignoredError sqref="A5:A10" calculatedColumn="1"/>
  </ignoredError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f78e552-48dc-46f9-bef4-e14122d7af74">
      <UserInfo>
        <DisplayName>Josephine Uldry</DisplayName>
        <AccountId>18</AccountId>
        <AccountType/>
      </UserInfo>
      <UserInfo>
        <DisplayName>Aline Dousse</DisplayName>
        <AccountId>17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D05A67EA2A0546A32A3B9E4A37D3D2" ma:contentTypeVersion="12" ma:contentTypeDescription="Ein neues Dokument erstellen." ma:contentTypeScope="" ma:versionID="cac79acccc44015fc8109af50d86b4da">
  <xsd:schema xmlns:xsd="http://www.w3.org/2001/XMLSchema" xmlns:xs="http://www.w3.org/2001/XMLSchema" xmlns:p="http://schemas.microsoft.com/office/2006/metadata/properties" xmlns:ns2="1b58433b-7f6d-4567-b1e5-ce38292e8f28" xmlns:ns3="bf78e552-48dc-46f9-bef4-e14122d7af74" targetNamespace="http://schemas.microsoft.com/office/2006/metadata/properties" ma:root="true" ma:fieldsID="d058d4fb559ad9bfeafad51890767fda" ns2:_="" ns3:_="">
    <xsd:import namespace="1b58433b-7f6d-4567-b1e5-ce38292e8f28"/>
    <xsd:import namespace="bf78e552-48dc-46f9-bef4-e14122d7af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58433b-7f6d-4567-b1e5-ce38292e8f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78e552-48dc-46f9-bef4-e14122d7af7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8E66C0-69FE-440D-850D-EE9BF8E304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78E2F9-C6F3-4D00-9D08-AE4106135276}">
  <ds:schemaRefs>
    <ds:schemaRef ds:uri="1b58433b-7f6d-4567-b1e5-ce38292e8f28"/>
    <ds:schemaRef ds:uri="http://schemas.microsoft.com/office/2006/documentManagement/types"/>
    <ds:schemaRef ds:uri="http://purl.org/dc/elements/1.1/"/>
    <ds:schemaRef ds:uri="bf78e552-48dc-46f9-bef4-e14122d7af74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E6AD72D-8490-4838-A0E3-EFD88F5E3D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Risk Analysis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Josephine Uldry</dc:creator>
  <cp:lastModifiedBy>Josephine Uldry</cp:lastModifiedBy>
  <cp:lastPrinted>2021-08-30T09:43:36Z</cp:lastPrinted>
  <dcterms:created xsi:type="dcterms:W3CDTF">2021-06-17T07:44:32Z</dcterms:created>
  <dcterms:modified xsi:type="dcterms:W3CDTF">2022-02-17T09:13:01Z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0x01010078D05A67EA2A0546A32A3B9E4A37D3D2</vt:lpwstr>
  </property>
</Properties>
</file>