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defaultThemeVersion="166925"/>
  <mc:AlternateContent xmlns:mc="http://schemas.openxmlformats.org/markup-compatibility/2006">
    <mc:Choice Requires="x15">
      <x15ac:absPath xmlns:x15ac="http://schemas.microsoft.com/office/spreadsheetml/2010/11/ac" url="/Users/louiseroy/Dropbox/++WORKS/+SBP/DOC_BRANDING/DOCUMENTS/230905_Cost Calculator/ONLINE/"/>
    </mc:Choice>
  </mc:AlternateContent>
  <xr:revisionPtr revIDLastSave="0" documentId="13_ncr:1_{74121487-936B-2F42-A93C-B679A0E724FA}" xr6:coauthVersionLast="47" xr6:coauthVersionMax="47" xr10:uidLastSave="{00000000-0000-0000-0000-000000000000}"/>
  <bookViews>
    <workbookView xWindow="0" yWindow="500" windowWidth="30620" windowHeight="22560" xr2:uid="{00000000-000D-0000-FFFF-FFFF00000000}"/>
  </bookViews>
  <sheets>
    <sheet name="Project 1" sheetId="38" r:id="rId1"/>
    <sheet name="Project n" sheetId="44" r:id="rId2"/>
    <sheet name="Services" sheetId="42" r:id="rId3"/>
    <sheet name="Material" sheetId="40" r:id="rId4"/>
    <sheet name="Sample Types" sheetId="4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2" i="44" l="1"/>
  <c r="O72" i="44" s="1"/>
  <c r="M64" i="44"/>
  <c r="L63" i="44" a="1"/>
  <c r="L63" i="44" s="1"/>
  <c r="I63" i="44" a="1"/>
  <c r="I63" i="44" s="1"/>
  <c r="K63" i="44" s="1"/>
  <c r="L62" i="44" a="1"/>
  <c r="L62" i="44" s="1"/>
  <c r="I62" i="44" a="1"/>
  <c r="I62" i="44" s="1"/>
  <c r="K62" i="44" s="1"/>
  <c r="L61" i="44" a="1"/>
  <c r="L61" i="44" s="1"/>
  <c r="I61" i="44" a="1"/>
  <c r="I61" i="44" s="1"/>
  <c r="K61" i="44" s="1"/>
  <c r="L60" i="44" a="1"/>
  <c r="L60" i="44" s="1"/>
  <c r="I60" i="44" a="1"/>
  <c r="I60" i="44" s="1"/>
  <c r="K60" i="44" s="1"/>
  <c r="L59" i="44" a="1"/>
  <c r="L59" i="44" s="1"/>
  <c r="I59" i="44" a="1"/>
  <c r="I59" i="44" s="1"/>
  <c r="K59" i="44" s="1"/>
  <c r="L58" i="44" a="1"/>
  <c r="L58" i="44" s="1"/>
  <c r="I58" i="44" a="1"/>
  <c r="I58" i="44" s="1"/>
  <c r="M57" i="44"/>
  <c r="L56" i="44" a="1"/>
  <c r="L56" i="44" s="1"/>
  <c r="I56" i="44" a="1"/>
  <c r="I56" i="44" s="1"/>
  <c r="K56" i="44" s="1"/>
  <c r="L55" i="44" a="1"/>
  <c r="L55" i="44" s="1"/>
  <c r="I55" i="44" a="1"/>
  <c r="I55" i="44" s="1"/>
  <c r="K55" i="44" s="1"/>
  <c r="L54" i="44" a="1"/>
  <c r="L54" i="44" s="1"/>
  <c r="I54" i="44" a="1"/>
  <c r="I54" i="44" s="1"/>
  <c r="K54" i="44" s="1"/>
  <c r="L53" i="44" a="1"/>
  <c r="L53" i="44" s="1"/>
  <c r="I53" i="44" a="1"/>
  <c r="I53" i="44" s="1"/>
  <c r="K53" i="44" s="1"/>
  <c r="L52" i="44" a="1"/>
  <c r="L52" i="44" s="1"/>
  <c r="I52" i="44" a="1"/>
  <c r="I52" i="44" s="1"/>
  <c r="K52" i="44" s="1"/>
  <c r="L51" i="44" a="1"/>
  <c r="L51" i="44" s="1"/>
  <c r="I51" i="44" a="1"/>
  <c r="I51" i="44" s="1"/>
  <c r="M50" i="44"/>
  <c r="L49" i="44" a="1"/>
  <c r="L49" i="44" s="1"/>
  <c r="I49" i="44" a="1"/>
  <c r="I49" i="44" s="1"/>
  <c r="K49" i="44" s="1"/>
  <c r="L48" i="44" a="1"/>
  <c r="L48" i="44" s="1"/>
  <c r="I48" i="44" a="1"/>
  <c r="I48" i="44" s="1"/>
  <c r="K48" i="44" s="1"/>
  <c r="L47" i="44" a="1"/>
  <c r="L47" i="44" s="1"/>
  <c r="I47" i="44" a="1"/>
  <c r="I47" i="44" s="1"/>
  <c r="K47" i="44" s="1"/>
  <c r="L46" i="44" a="1"/>
  <c r="L46" i="44" s="1"/>
  <c r="I46" i="44" a="1"/>
  <c r="I46" i="44" s="1"/>
  <c r="K46" i="44" s="1"/>
  <c r="L45" i="44" a="1"/>
  <c r="L45" i="44" s="1"/>
  <c r="I45" i="44" a="1"/>
  <c r="I45" i="44" s="1"/>
  <c r="K45" i="44" s="1"/>
  <c r="L44" i="44" a="1"/>
  <c r="L44" i="44" s="1"/>
  <c r="I44" i="44" a="1"/>
  <c r="I44" i="44" s="1"/>
  <c r="M43" i="44"/>
  <c r="L42" i="44" a="1"/>
  <c r="L42" i="44" s="1"/>
  <c r="I42" i="44" a="1"/>
  <c r="I42" i="44" s="1"/>
  <c r="K42" i="44" s="1"/>
  <c r="L41" i="44" a="1"/>
  <c r="L41" i="44" s="1"/>
  <c r="I41" i="44" a="1"/>
  <c r="I41" i="44" s="1"/>
  <c r="K41" i="44" s="1"/>
  <c r="L40" i="44" a="1"/>
  <c r="L40" i="44" s="1"/>
  <c r="I40" i="44" a="1"/>
  <c r="I40" i="44" s="1"/>
  <c r="K40" i="44" s="1"/>
  <c r="L39" i="44" a="1"/>
  <c r="L39" i="44" s="1"/>
  <c r="I39" i="44" a="1"/>
  <c r="I39" i="44" s="1"/>
  <c r="K39" i="44" s="1"/>
  <c r="L38" i="44" a="1"/>
  <c r="L38" i="44" s="1"/>
  <c r="I38" i="44" a="1"/>
  <c r="I38" i="44" s="1"/>
  <c r="K38" i="44" s="1"/>
  <c r="L37" i="44" a="1"/>
  <c r="L37" i="44" s="1"/>
  <c r="I37" i="44" a="1"/>
  <c r="I37" i="44" s="1"/>
  <c r="M36" i="44"/>
  <c r="L35" i="44" a="1"/>
  <c r="L35" i="44" s="1"/>
  <c r="I35" i="44" a="1"/>
  <c r="I35" i="44" s="1"/>
  <c r="K35" i="44" s="1"/>
  <c r="L34" i="44" a="1"/>
  <c r="L34" i="44" s="1"/>
  <c r="I34" i="44" a="1"/>
  <c r="I34" i="44" s="1"/>
  <c r="K34" i="44" s="1"/>
  <c r="L33" i="44" a="1"/>
  <c r="L33" i="44" s="1"/>
  <c r="I33" i="44" a="1"/>
  <c r="I33" i="44" s="1"/>
  <c r="K33" i="44" s="1"/>
  <c r="L32" i="44" a="1"/>
  <c r="L32" i="44" s="1"/>
  <c r="I32" i="44" a="1"/>
  <c r="I32" i="44" s="1"/>
  <c r="K32" i="44" s="1"/>
  <c r="L31" i="44" a="1"/>
  <c r="L31" i="44" s="1"/>
  <c r="I31" i="44" a="1"/>
  <c r="I31" i="44" s="1"/>
  <c r="L30" i="44" a="1"/>
  <c r="L30" i="44" s="1"/>
  <c r="I30" i="44" a="1"/>
  <c r="I30" i="44" s="1"/>
  <c r="K30" i="44" s="1"/>
  <c r="I58" i="38" a="1"/>
  <c r="I58" i="38" s="1"/>
  <c r="I59" i="38" a="1"/>
  <c r="I59" i="38" s="1"/>
  <c r="K59" i="38" s="1"/>
  <c r="I60" i="38" a="1"/>
  <c r="I60" i="38" s="1"/>
  <c r="K60" i="38" s="1"/>
  <c r="I61" i="38" a="1"/>
  <c r="I61" i="38" s="1"/>
  <c r="K61" i="38" s="1"/>
  <c r="I62" i="38" a="1"/>
  <c r="I62" i="38" s="1"/>
  <c r="K62" i="38" s="1"/>
  <c r="I63" i="38" a="1"/>
  <c r="I63" i="38" s="1"/>
  <c r="K63" i="38" s="1"/>
  <c r="I52" i="38" a="1"/>
  <c r="I52" i="38" s="1"/>
  <c r="K52" i="38" s="1"/>
  <c r="I53" i="38" a="1"/>
  <c r="I53" i="38" s="1"/>
  <c r="K53" i="38" s="1"/>
  <c r="I54" i="38" a="1"/>
  <c r="I54" i="38" s="1"/>
  <c r="K54" i="38" s="1"/>
  <c r="I55" i="38" a="1"/>
  <c r="I55" i="38" s="1"/>
  <c r="K55" i="38" s="1"/>
  <c r="I56" i="38" a="1"/>
  <c r="I56" i="38" s="1"/>
  <c r="K56" i="38" s="1"/>
  <c r="I51" i="38" a="1"/>
  <c r="I51" i="38" s="1"/>
  <c r="I45" i="38" a="1"/>
  <c r="I45" i="38" s="1"/>
  <c r="K45" i="38" s="1"/>
  <c r="I46" i="38" a="1"/>
  <c r="I46" i="38" s="1"/>
  <c r="K46" i="38" s="1"/>
  <c r="I47" i="38" a="1"/>
  <c r="I47" i="38" s="1"/>
  <c r="K47" i="38" s="1"/>
  <c r="I48" i="38" a="1"/>
  <c r="I48" i="38" s="1"/>
  <c r="K48" i="38" s="1"/>
  <c r="I49" i="38" a="1"/>
  <c r="I49" i="38" s="1"/>
  <c r="K49" i="38" s="1"/>
  <c r="I44" i="38" a="1"/>
  <c r="I44" i="38" s="1"/>
  <c r="I38" i="38" a="1"/>
  <c r="I38" i="38" s="1"/>
  <c r="K38" i="38" s="1"/>
  <c r="I39" i="38" a="1"/>
  <c r="I39" i="38" s="1"/>
  <c r="K39" i="38" s="1"/>
  <c r="I40" i="38" a="1"/>
  <c r="I40" i="38" s="1"/>
  <c r="K40" i="38" s="1"/>
  <c r="I41" i="38" a="1"/>
  <c r="I41" i="38" s="1"/>
  <c r="K41" i="38" s="1"/>
  <c r="I42" i="38" a="1"/>
  <c r="I42" i="38" s="1"/>
  <c r="K42" i="38" s="1"/>
  <c r="I37" i="38" a="1"/>
  <c r="I37" i="38" s="1"/>
  <c r="I31" i="38" a="1"/>
  <c r="I31" i="38" s="1"/>
  <c r="K31" i="38" s="1"/>
  <c r="I32" i="38" a="1"/>
  <c r="I32" i="38" s="1"/>
  <c r="K32" i="38" s="1"/>
  <c r="I33" i="38" a="1"/>
  <c r="I33" i="38" s="1"/>
  <c r="K33" i="38" s="1"/>
  <c r="I34" i="38" a="1"/>
  <c r="I34" i="38" s="1"/>
  <c r="K34" i="38" s="1"/>
  <c r="I35" i="38" a="1"/>
  <c r="I35" i="38" s="1"/>
  <c r="K35" i="38" s="1"/>
  <c r="I30" i="38" a="1"/>
  <c r="I30" i="38" s="1"/>
  <c r="K30" i="38" s="1"/>
  <c r="L59" i="38" a="1"/>
  <c r="L59" i="38" s="1"/>
  <c r="L60" i="38" a="1"/>
  <c r="L60" i="38" s="1"/>
  <c r="L61" i="38" a="1"/>
  <c r="L61" i="38" s="1"/>
  <c r="L62" i="38" a="1"/>
  <c r="L62" i="38" s="1"/>
  <c r="L63" i="38" a="1"/>
  <c r="L63" i="38" s="1"/>
  <c r="L58" i="38" a="1"/>
  <c r="L58" i="38" s="1"/>
  <c r="L52" i="38" a="1"/>
  <c r="L52" i="38" s="1"/>
  <c r="L53" i="38" a="1"/>
  <c r="L53" i="38" s="1"/>
  <c r="L54" i="38" a="1"/>
  <c r="L54" i="38" s="1"/>
  <c r="L55" i="38" a="1"/>
  <c r="L55" i="38" s="1"/>
  <c r="L56" i="38" a="1"/>
  <c r="L56" i="38" s="1"/>
  <c r="L51" i="38" a="1"/>
  <c r="L51" i="38" s="1"/>
  <c r="L45" i="38" a="1"/>
  <c r="L45" i="38" s="1"/>
  <c r="L46" i="38" a="1"/>
  <c r="L46" i="38" s="1"/>
  <c r="L47" i="38" a="1"/>
  <c r="L47" i="38" s="1"/>
  <c r="L48" i="38" a="1"/>
  <c r="L48" i="38" s="1"/>
  <c r="L49" i="38" a="1"/>
  <c r="L49" i="38" s="1"/>
  <c r="L44" i="38" a="1"/>
  <c r="L44" i="38" s="1"/>
  <c r="L38" i="38" a="1"/>
  <c r="L38" i="38" s="1"/>
  <c r="L39" i="38" a="1"/>
  <c r="L39" i="38" s="1"/>
  <c r="L40" i="38" a="1"/>
  <c r="L40" i="38" s="1"/>
  <c r="L41" i="38" a="1"/>
  <c r="L41" i="38" s="1"/>
  <c r="L42" i="38" a="1"/>
  <c r="L42" i="38" s="1"/>
  <c r="L37" i="38" a="1"/>
  <c r="L37" i="38" s="1"/>
  <c r="L30" i="38" a="1"/>
  <c r="L30" i="38" s="1"/>
  <c r="L31" i="38" a="1"/>
  <c r="L31" i="38" s="1"/>
  <c r="L32" i="38" a="1"/>
  <c r="L32" i="38" s="1"/>
  <c r="L33" i="38" a="1"/>
  <c r="L33" i="38" s="1"/>
  <c r="L34" i="38" a="1"/>
  <c r="L34" i="38" s="1"/>
  <c r="L35" i="38" a="1"/>
  <c r="L35" i="38" s="1"/>
  <c r="M64" i="38"/>
  <c r="M57" i="38"/>
  <c r="M50" i="38"/>
  <c r="M43" i="38"/>
  <c r="M36" i="38"/>
  <c r="I72" i="38"/>
  <c r="O72" i="38" s="1"/>
  <c r="L64" i="44" l="1"/>
  <c r="L57" i="38"/>
  <c r="L50" i="44"/>
  <c r="K51" i="44"/>
  <c r="I57" i="44"/>
  <c r="I50" i="44"/>
  <c r="L36" i="44"/>
  <c r="L57" i="44"/>
  <c r="K58" i="44"/>
  <c r="I64" i="44"/>
  <c r="I36" i="44"/>
  <c r="I43" i="44"/>
  <c r="K37" i="44"/>
  <c r="L43" i="44"/>
  <c r="K31" i="44"/>
  <c r="K44" i="44"/>
  <c r="I64" i="38"/>
  <c r="K58" i="38"/>
  <c r="I57" i="38"/>
  <c r="O57" i="38" s="1"/>
  <c r="K51" i="38"/>
  <c r="L43" i="38"/>
  <c r="L64" i="38"/>
  <c r="K44" i="38"/>
  <c r="I50" i="38"/>
  <c r="K37" i="38"/>
  <c r="I43" i="38"/>
  <c r="L50" i="38"/>
  <c r="L36" i="38"/>
  <c r="I36" i="38"/>
  <c r="O50" i="44" l="1"/>
  <c r="O64" i="44"/>
  <c r="O64" i="38"/>
  <c r="O43" i="38"/>
  <c r="O57" i="44"/>
  <c r="O36" i="44"/>
  <c r="O43" i="44"/>
  <c r="O50" i="38"/>
  <c r="O36" i="38"/>
  <c r="B35" i="38" l="1"/>
  <c r="D23" i="38" s="1"/>
  <c r="B35" i="44"/>
  <c r="D24" i="44" s="1"/>
  <c r="D24" i="38" l="1"/>
  <c r="D23" i="4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<sst xmlns="http://schemas.openxmlformats.org/spreadsheetml/2006/main" count="300" uniqueCount="253">
  <si>
    <t>SAMPLE ADMINISTRATION</t>
  </si>
  <si>
    <t>PROCESSING</t>
  </si>
  <si>
    <t>DISTRIBUTION</t>
  </si>
  <si>
    <t>CATEGORY</t>
  </si>
  <si>
    <t>Serum</t>
  </si>
  <si>
    <t>Plasma</t>
  </si>
  <si>
    <t>Proteins</t>
  </si>
  <si>
    <t>Labels</t>
  </si>
  <si>
    <t>Gloves</t>
  </si>
  <si>
    <t>SERVICE</t>
  </si>
  <si>
    <t>MATERIAL ITEMS</t>
  </si>
  <si>
    <t>LABOUR</t>
  </si>
  <si>
    <t>Supplies, consumables, etc.</t>
  </si>
  <si>
    <t>DESCRIPTION</t>
  </si>
  <si>
    <t>Time (in Min.)</t>
  </si>
  <si>
    <t>Cryotube 2mL</t>
  </si>
  <si>
    <t xml:space="preserve">Consent Management </t>
  </si>
  <si>
    <t>SAMPLING</t>
  </si>
  <si>
    <t>STORAGE</t>
  </si>
  <si>
    <t>Saarstedt EDTA Monovette 7,5mL</t>
  </si>
  <si>
    <t>Saarstedt Serum Monovette 7,5mL</t>
  </si>
  <si>
    <t>FluidX Tube 0,7mL</t>
  </si>
  <si>
    <t>FluidX Tube 2mL</t>
  </si>
  <si>
    <t>FluidX Tube 6mL</t>
  </si>
  <si>
    <t>Serum CAT 5mL</t>
  </si>
  <si>
    <t>1 EDTA Tube 10mL</t>
  </si>
  <si>
    <t>PAXgene blood RNA</t>
  </si>
  <si>
    <t>Fecocontainer</t>
  </si>
  <si>
    <t>Falcon 15mL (CSF)</t>
  </si>
  <si>
    <t>Saarstedt tube 1,2mL (serum)</t>
  </si>
  <si>
    <t xml:space="preserve">Saarstedt tube low bingind protein 1,5mL </t>
  </si>
  <si>
    <t>Cryotube 5mL</t>
  </si>
  <si>
    <t>Falcon tube Saarstedt 15mL</t>
  </si>
  <si>
    <t>Saarstedt tube 2mL</t>
  </si>
  <si>
    <t>Reagents</t>
  </si>
  <si>
    <t>FFPE Control block creation from native</t>
  </si>
  <si>
    <t>Cryopreservation</t>
  </si>
  <si>
    <t>Offer/Billing</t>
  </si>
  <si>
    <t>Control block storage</t>
  </si>
  <si>
    <t xml:space="preserve">HE Quality native material </t>
  </si>
  <si>
    <t>Snap freezing</t>
  </si>
  <si>
    <t>Sampling</t>
  </si>
  <si>
    <t>Sample administration</t>
  </si>
  <si>
    <t>Sample centrifugation</t>
  </si>
  <si>
    <t>Processing</t>
  </si>
  <si>
    <t>Long term storage</t>
  </si>
  <si>
    <t>Storage</t>
  </si>
  <si>
    <t>ELSI Support</t>
  </si>
  <si>
    <t>Distribution</t>
  </si>
  <si>
    <t>Items</t>
  </si>
  <si>
    <t>Cassette</t>
  </si>
  <si>
    <t>Isopentan</t>
  </si>
  <si>
    <t>Recipient</t>
  </si>
  <si>
    <t>Freezing medium</t>
  </si>
  <si>
    <t>Formalin</t>
  </si>
  <si>
    <t>Slidedebl Ettikketen CLE-SB1 Biosystems</t>
  </si>
  <si>
    <t>Dry ice</t>
  </si>
  <si>
    <t>Label serum</t>
  </si>
  <si>
    <t>Label stool</t>
  </si>
  <si>
    <t>Label plasma</t>
  </si>
  <si>
    <t>Cryolabel</t>
  </si>
  <si>
    <t>Cryobox</t>
  </si>
  <si>
    <t>Tips</t>
  </si>
  <si>
    <t>Needle</t>
  </si>
  <si>
    <t>Carton box for storage</t>
  </si>
  <si>
    <t>Cut from FFPE QC block + HE + Scan</t>
  </si>
  <si>
    <t>Price/unit</t>
  </si>
  <si>
    <t>COST ITEMS</t>
  </si>
  <si>
    <t>Date</t>
  </si>
  <si>
    <t>Responsible person</t>
  </si>
  <si>
    <t>Nr of units</t>
  </si>
  <si>
    <t>Subtotal CHF</t>
  </si>
  <si>
    <t>Price paid in CHF</t>
  </si>
  <si>
    <t>Amniotic fluid</t>
  </si>
  <si>
    <t>Ascites fluid</t>
  </si>
  <si>
    <t>Bile</t>
  </si>
  <si>
    <t>Body cavity fluid</t>
  </si>
  <si>
    <t>Bone</t>
  </si>
  <si>
    <t>Bone marrow aspirate</t>
  </si>
  <si>
    <t>Bone marrow plasma</t>
  </si>
  <si>
    <t>Bone marrow, whole</t>
  </si>
  <si>
    <t>Breast milk</t>
  </si>
  <si>
    <t>Bronchoalveolar lavage</t>
  </si>
  <si>
    <t>Buffy coat</t>
  </si>
  <si>
    <t>Cancer cell lines</t>
  </si>
  <si>
    <t>Cerebrospinal fluid</t>
  </si>
  <si>
    <t>Cord blood</t>
  </si>
  <si>
    <t>Dental pulp</t>
  </si>
  <si>
    <t>Digital sample</t>
  </si>
  <si>
    <t>DNA</t>
  </si>
  <si>
    <t>Embryo</t>
  </si>
  <si>
    <t>Entire body organ</t>
  </si>
  <si>
    <t>Faeces</t>
  </si>
  <si>
    <t>Fetal tissue</t>
  </si>
  <si>
    <t>Fibroblasts</t>
  </si>
  <si>
    <t>Food specimen</t>
  </si>
  <si>
    <t>Gas, exhaled (=breath)</t>
  </si>
  <si>
    <t>Gastric fluid</t>
  </si>
  <si>
    <t>Hair</t>
  </si>
  <si>
    <t>Immortalized cell lines</t>
  </si>
  <si>
    <t>Isolated microbes</t>
  </si>
  <si>
    <t>Menstrual blood</t>
  </si>
  <si>
    <t>Nail</t>
  </si>
  <si>
    <t>Nasal washing</t>
  </si>
  <si>
    <t>Pericardial fluid</t>
  </si>
  <si>
    <t>Peripheral blood mononuclear cells (PBMC)</t>
  </si>
  <si>
    <t>Placenta</t>
  </si>
  <si>
    <t>Pleural fluid</t>
  </si>
  <si>
    <t>Primary cells</t>
  </si>
  <si>
    <t>Post-mortem tissue</t>
  </si>
  <si>
    <t>Red blood cells</t>
  </si>
  <si>
    <t>RNA</t>
  </si>
  <si>
    <t>Saliva</t>
  </si>
  <si>
    <t>Semen</t>
  </si>
  <si>
    <t>Specimen from environment</t>
  </si>
  <si>
    <t>Sputum</t>
  </si>
  <si>
    <t>Stem cells and iPS cells</t>
  </si>
  <si>
    <t>Swab</t>
  </si>
  <si>
    <t>Sweat</t>
  </si>
  <si>
    <t>Synovial fluid</t>
  </si>
  <si>
    <t>Tears</t>
  </si>
  <si>
    <t>Teeth</t>
  </si>
  <si>
    <t>Tissue specimen</t>
  </si>
  <si>
    <t>Umbilical cord</t>
  </si>
  <si>
    <t>Urine</t>
  </si>
  <si>
    <t>Urine sediment</t>
  </si>
  <si>
    <t>Vitreous fluid</t>
  </si>
  <si>
    <t>Whole blood</t>
  </si>
  <si>
    <t>Whole blood, dried (e.g. Guthrie cards)</t>
  </si>
  <si>
    <t>Quality Report</t>
  </si>
  <si>
    <t>Study/Project Preparation</t>
  </si>
  <si>
    <t>Sample Reception</t>
  </si>
  <si>
    <t>Sample Electronic Registration</t>
  </si>
  <si>
    <t>Sample Collection</t>
  </si>
  <si>
    <t>Sample Robotic Aliquoting</t>
  </si>
  <si>
    <t>Sample Manual Aliquoting</t>
  </si>
  <si>
    <t>Manual Storage</t>
  </si>
  <si>
    <t>Automatic Storage</t>
  </si>
  <si>
    <t>Storage -80°C</t>
  </si>
  <si>
    <t>Storage -130°C</t>
  </si>
  <si>
    <t>Short term Storage</t>
  </si>
  <si>
    <t>Quality Controls</t>
  </si>
  <si>
    <t>Storage RT</t>
  </si>
  <si>
    <t>Storage 2 to 10°C</t>
  </si>
  <si>
    <t>Storage - 18 to -35°C</t>
  </si>
  <si>
    <t>Storage LN2</t>
  </si>
  <si>
    <t>Sample Distribution Preparation</t>
  </si>
  <si>
    <t>Sample Leftovers Restore</t>
  </si>
  <si>
    <t>Sample Shipping</t>
  </si>
  <si>
    <t>Deriving Cell Lines</t>
  </si>
  <si>
    <t>Isolation of Nucleic Acids from cells</t>
  </si>
  <si>
    <t>Isolation of Cells product</t>
  </si>
  <si>
    <t>Isolation of Cells from Tissues</t>
  </si>
  <si>
    <t>Cells differentiation</t>
  </si>
  <si>
    <t>Conducing Cell Cultures</t>
  </si>
  <si>
    <t xml:space="preserve">Cell Cultures Characterisation </t>
  </si>
  <si>
    <t>Cells banking</t>
  </si>
  <si>
    <t>Gene Manipulations</t>
  </si>
  <si>
    <t>Digital Body Imaging</t>
  </si>
  <si>
    <t>Immunohistochemistry staining</t>
  </si>
  <si>
    <t>Immunohistochemistry scoring</t>
  </si>
  <si>
    <t>Tissue Micro Array Creation</t>
  </si>
  <si>
    <t>Laser Capture Microdissection (LCM)</t>
  </si>
  <si>
    <t>Immunofluorescence</t>
  </si>
  <si>
    <t>In Situ Hybridization</t>
  </si>
  <si>
    <t>Microscope Imaging</t>
  </si>
  <si>
    <t>Slide Scanning</t>
  </si>
  <si>
    <t>DNA Extraction</t>
  </si>
  <si>
    <t>RNA Extraction</t>
  </si>
  <si>
    <t xml:space="preserve">PCR-based diagnosis </t>
  </si>
  <si>
    <t>Antibody Development</t>
  </si>
  <si>
    <t>Virus Sequencing Facility</t>
  </si>
  <si>
    <t>Screening Tools for searching virus protease inhibitors</t>
  </si>
  <si>
    <t>Animal Testing</t>
  </si>
  <si>
    <t xml:space="preserve">Box </t>
  </si>
  <si>
    <t>Instruments</t>
  </si>
  <si>
    <t>Consumables categories</t>
  </si>
  <si>
    <t>DIRECT COSTS</t>
  </si>
  <si>
    <t>Other consumables</t>
  </si>
  <si>
    <t>Services list</t>
  </si>
  <si>
    <t>Primary samples</t>
  </si>
  <si>
    <t>Derived samples</t>
  </si>
  <si>
    <t>Other containers</t>
  </si>
  <si>
    <t>Containers: tubes</t>
  </si>
  <si>
    <t>Native Material Grossing</t>
  </si>
  <si>
    <t>Incl. Fixation + Embedding control material</t>
  </si>
  <si>
    <t xml:space="preserve">Incl. Aliquoting in tube with medium + Transport </t>
  </si>
  <si>
    <t>Incl. Delivery + pick up material to snap freeze</t>
  </si>
  <si>
    <t>Incl. Giving to the researcher</t>
  </si>
  <si>
    <t>Incl. Bibliography on preanalytics + Exchange with PI + Exchange with external service providers + Study documentation + Contracts</t>
  </si>
  <si>
    <t xml:space="preserve">Incl. Registration in a Biobank Module +/or Labsoftware with a.d.*
</t>
  </si>
  <si>
    <t xml:space="preserve">Distribution Request/Sample Query </t>
  </si>
  <si>
    <t>Incl. Project discussion (e.g., with Boards, Scientific Committees, etc.)</t>
  </si>
  <si>
    <t xml:space="preserve">Distribution Documentation </t>
  </si>
  <si>
    <t>Incl. Consent validity check</t>
  </si>
  <si>
    <t>Incl. Evaluation HE Pathologist + Report generation</t>
  </si>
  <si>
    <t>Incl. MTA, Reports, Certificates</t>
  </si>
  <si>
    <t>Picklists</t>
  </si>
  <si>
    <t>Sample Inventory Update</t>
  </si>
  <si>
    <t>Incl. Quote at start of study/invoice at end</t>
  </si>
  <si>
    <t>&lt; Cell Culture</t>
  </si>
  <si>
    <t>&lt; Histology</t>
  </si>
  <si>
    <t>&lt; Genetics</t>
  </si>
  <si>
    <t>&lt; Virology</t>
  </si>
  <si>
    <t xml:space="preserve">Storage at Reception </t>
  </si>
  <si>
    <t>Incl. Reception of Primary sample, Weighing, Storage in adapted storage unit</t>
  </si>
  <si>
    <t>Incl. Introduction to and retrieval of store</t>
  </si>
  <si>
    <t>Incl. Transfer from short- to long-term storage</t>
  </si>
  <si>
    <t>Incl. Control of sample position</t>
  </si>
  <si>
    <t xml:space="preserve">Incl. Transfer from one tube to another </t>
  </si>
  <si>
    <t>Incl. Sample retrieval from freezers (Check-out), Preparation of samples if needed (e.g., cut of frozen aliquot, HE Staining)</t>
  </si>
  <si>
    <t>Sample Transfer</t>
  </si>
  <si>
    <t>Tubes Preparation</t>
  </si>
  <si>
    <t>Incl. Tubes labelling, Tubes scanning</t>
  </si>
  <si>
    <t>i.e. Leftovers back in the freezer</t>
  </si>
  <si>
    <t xml:space="preserve">Incl. Internal steps + External service (Carrier) </t>
  </si>
  <si>
    <t>Cost/Hour</t>
  </si>
  <si>
    <t>REQUESTER</t>
  </si>
  <si>
    <t>Total project cost</t>
  </si>
  <si>
    <t>EXTERNAL SERVICES</t>
  </si>
  <si>
    <t>TOTAL NR OF SAMPLES</t>
  </si>
  <si>
    <t>&lt; Cost/patient</t>
  </si>
  <si>
    <t>&lt; Cost/visit</t>
  </si>
  <si>
    <t>Sampling costs</t>
  </si>
  <si>
    <t>Sample administration costs</t>
  </si>
  <si>
    <t>Processing costs</t>
  </si>
  <si>
    <t>Storage costs</t>
  </si>
  <si>
    <t>Distribution costs</t>
  </si>
  <si>
    <t>Other costs</t>
  </si>
  <si>
    <t>PROJECT #</t>
  </si>
  <si>
    <t>DERIVED SAMPLES</t>
  </si>
  <si>
    <t>PRIMARY SAMPLES</t>
  </si>
  <si>
    <t>NUMBER OF PATIENTS</t>
  </si>
  <si>
    <t>NUMBER OF VISITS PER PATIENTS</t>
  </si>
  <si>
    <t>NUMBER OF SAMPLES PER VISIT</t>
  </si>
  <si>
    <t>Histologic Sampling or Grossing</t>
  </si>
  <si>
    <t>Service cost</t>
  </si>
  <si>
    <t>Description</t>
  </si>
  <si>
    <t>Material cost per unit</t>
  </si>
  <si>
    <t>Service cost (in CHF for 1 sample)</t>
  </si>
  <si>
    <t>SERVICES</t>
  </si>
  <si>
    <t>SAMPLE TYPES</t>
  </si>
  <si>
    <t xml:space="preserve">n </t>
  </si>
  <si>
    <t>Liste non exhaustive et modifiable de services qui doit etre adaptée à la pratique de la Biobanque</t>
  </si>
  <si>
    <t>Liste non exhaustive et modifiable de matériel qui doit etre adaptée à la pratique de la Biobanque</t>
  </si>
  <si>
    <t>Info on indirect costs</t>
  </si>
  <si>
    <r>
      <t xml:space="preserve">The Horizon Europe Regulation recommends that the budgets for the projects they fund include 25% of the indirect costs for this project. In other words, to cover 25% of the expenditure that was used for the project in question but also for others, as opposed to the direct costs that only concern the project in question.
The use of the 25% flat rate set out in Article 35 of the Horizon Europe Regulation is deemed appropriate as it ensures that indirect costs calculated in the unit cost correspond only to a fraction of the overall indirect costs of the Research Infrastructure.
</t>
    </r>
    <r>
      <rPr>
        <b/>
        <sz val="9"/>
        <color theme="1"/>
        <rFont val="Arial"/>
        <family val="2"/>
      </rPr>
      <t>See also for additional support the indirect costs document available on our website, which lists the different types of indirect costs that may exist.</t>
    </r>
  </si>
  <si>
    <r>
      <rPr>
        <b/>
        <i/>
        <sz val="8"/>
        <color theme="1"/>
        <rFont val="Arial"/>
        <family val="2"/>
      </rPr>
      <t>Examples of services are shown in italics to illustrate what can be included in these different cost categories.</t>
    </r>
    <r>
      <rPr>
        <i/>
        <sz val="8"/>
        <color theme="1"/>
        <rFont val="Arial"/>
        <family val="2"/>
      </rPr>
      <t xml:space="preserve">
These examples are ONLY applicable if the expenditure relates to the project for which you are calculating costs. They are considered indirect if the cost is shared for multiple projects (e.g, electricity, rent, shared storage unit). In this case, please refer to the document ‘information on indirect costs’.</t>
    </r>
  </si>
  <si>
    <r>
      <t xml:space="preserve">PROCESSING
</t>
    </r>
    <r>
      <rPr>
        <i/>
        <sz val="11"/>
        <color theme="1"/>
        <rFont val="Arial"/>
        <family val="2"/>
      </rPr>
      <t xml:space="preserve">
</t>
    </r>
    <r>
      <rPr>
        <i/>
        <sz val="8"/>
        <color theme="1"/>
        <rFont val="Arial"/>
        <family val="2"/>
      </rPr>
      <t>e.g., Cost of consumables</t>
    </r>
  </si>
  <si>
    <r>
      <t xml:space="preserve">STORAGE
</t>
    </r>
    <r>
      <rPr>
        <i/>
        <sz val="11"/>
        <color theme="1"/>
        <rFont val="Arial"/>
        <family val="2"/>
      </rPr>
      <t xml:space="preserve">
</t>
    </r>
    <r>
      <rPr>
        <i/>
        <sz val="8"/>
        <color theme="1"/>
        <rFont val="Arial"/>
        <family val="2"/>
      </rPr>
      <t>e.g., Costs of consumables
Costs of storage unit</t>
    </r>
  </si>
  <si>
    <r>
      <t xml:space="preserve">DISTRIBUTION
</t>
    </r>
    <r>
      <rPr>
        <i/>
        <sz val="11"/>
        <color theme="1"/>
        <rFont val="Arial"/>
        <family val="2"/>
      </rPr>
      <t xml:space="preserve">
</t>
    </r>
    <r>
      <rPr>
        <i/>
        <sz val="8"/>
        <color theme="1"/>
        <rFont val="Arial"/>
        <family val="2"/>
      </rPr>
      <t>e.g., Costs of carrier
Costs of transport
Costs of consumables (ice)</t>
    </r>
  </si>
  <si>
    <r>
      <t xml:space="preserve">EXTERNAL SERVICES
</t>
    </r>
    <r>
      <rPr>
        <i/>
        <sz val="11"/>
        <color theme="1"/>
        <rFont val="Arial"/>
        <family val="2"/>
      </rPr>
      <t xml:space="preserve">
</t>
    </r>
    <r>
      <rPr>
        <i/>
        <sz val="8"/>
        <color theme="1"/>
        <rFont val="Arial"/>
        <family val="2"/>
      </rPr>
      <t>e.g., Costs of subcontracting covered by your biobank</t>
    </r>
  </si>
  <si>
    <r>
      <t xml:space="preserve">SAMPLE ADMINISTRATION
</t>
    </r>
    <r>
      <rPr>
        <i/>
        <sz val="11"/>
        <rFont val="Arial"/>
        <family val="2"/>
      </rPr>
      <t xml:space="preserve">
</t>
    </r>
    <r>
      <rPr>
        <i/>
        <sz val="8"/>
        <rFont val="Arial"/>
        <family val="2"/>
      </rPr>
      <t>e.g., Contracts for maintenance and repair specifically awarded for this project
Contracts for installation management (incl. Security fees, insurance costs, QC and certification, safety and security standards…)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</si>
</sst>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theme="1"/>
      <name val="Arial"/>
      <family val="2"/>
    </font>
    <font>
      <sz val="10"/>
      <color rgb="FF000000"/>
      <name val="Arial"/>
      <family val="2"/>
    </font>
    <font>
      <sz val="11"/>
      <color theme="1"/>
      <name val="Arial"/>
      <family val="2"/>
    </font>
    <font>
      <i/>
      <u/>
      <sz val="11"/>
      <color theme="1"/>
      <name val="Arial"/>
      <family val="2"/>
    </font>
    <font>
      <i/>
      <sz val="11"/>
      <color theme="1"/>
      <name val="Arial"/>
      <family val="2"/>
    </font>
    <font>
      <b/>
      <sz val="14"/>
      <name val="Arial"/>
      <family val="2"/>
    </font>
    <font>
      <sz val="20"/>
      <name val="Arial"/>
      <family val="2"/>
    </font>
    <font>
      <sz val="14"/>
      <name val="Arial"/>
      <family val="2"/>
    </font>
    <font>
      <sz val="12"/>
      <color theme="1"/>
      <name val="Arial"/>
      <family val="2"/>
    </font>
    <font>
      <b/>
      <sz val="11"/>
      <color theme="1"/>
      <name val="Arial"/>
      <family val="2"/>
    </font>
    <font>
      <b/>
      <sz val="11"/>
      <color theme="0"/>
      <name val="Arial"/>
      <family val="2"/>
    </font>
    <font>
      <b/>
      <i/>
      <sz val="10"/>
      <color theme="1"/>
      <name val="Arial"/>
      <family val="2"/>
    </font>
    <font>
      <b/>
      <i/>
      <sz val="11"/>
      <color theme="1"/>
      <name val="Arial"/>
      <family val="2"/>
    </font>
    <font>
      <b/>
      <sz val="15"/>
      <color theme="1"/>
      <name val="Arial"/>
      <family val="2"/>
    </font>
    <font>
      <sz val="11"/>
      <color theme="0"/>
      <name val="Arial"/>
      <family val="2"/>
    </font>
    <font>
      <b/>
      <sz val="11"/>
      <name val="Arial"/>
      <family val="2"/>
    </font>
    <font>
      <i/>
      <sz val="8"/>
      <color theme="1"/>
      <name val="Arial"/>
      <family val="2"/>
    </font>
    <font>
      <sz val="9"/>
      <color theme="1"/>
      <name val="Arial"/>
      <family val="2"/>
    </font>
    <font>
      <b/>
      <sz val="9"/>
      <color theme="1"/>
      <name val="Arial"/>
      <family val="2"/>
    </font>
    <font>
      <b/>
      <i/>
      <sz val="8"/>
      <color theme="1"/>
      <name val="Arial"/>
      <family val="2"/>
    </font>
    <font>
      <i/>
      <sz val="11"/>
      <name val="Arial"/>
      <family val="2"/>
    </font>
    <font>
      <i/>
      <sz val="8"/>
      <name val="Arial"/>
      <family val="2"/>
    </font>
  </fonts>
  <fills count="1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rgb="FFFFFF00"/>
        <bgColor indexed="64"/>
      </patternFill>
    </fill>
  </fills>
  <borders count="83">
    <border>
      <left/>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top style="thick">
        <color indexed="64"/>
      </top>
      <bottom/>
      <diagonal/>
    </border>
    <border>
      <left style="medium">
        <color indexed="64"/>
      </left>
      <right style="thin">
        <color indexed="64"/>
      </right>
      <top style="thin">
        <color indexed="64"/>
      </top>
      <bottom style="thick">
        <color indexed="64"/>
      </bottom>
      <diagonal/>
    </border>
    <border>
      <left style="medium">
        <color indexed="64"/>
      </left>
      <right style="thick">
        <color indexed="64"/>
      </right>
      <top style="medium">
        <color indexed="64"/>
      </top>
      <bottom style="thick">
        <color indexed="64"/>
      </bottom>
      <diagonal/>
    </border>
    <border>
      <left style="thin">
        <color indexed="64"/>
      </left>
      <right/>
      <top style="medium">
        <color indexed="64"/>
      </top>
      <bottom style="thick">
        <color indexed="64"/>
      </bottom>
      <diagonal/>
    </border>
    <border>
      <left style="thin">
        <color indexed="64"/>
      </left>
      <right/>
      <top style="thick">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thick">
        <color indexed="64"/>
      </bottom>
      <diagonal/>
    </border>
    <border>
      <left/>
      <right style="thin">
        <color indexed="64"/>
      </right>
      <top style="thick">
        <color indexed="64"/>
      </top>
      <bottom style="thin">
        <color indexed="64"/>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bottom style="thin">
        <color indexed="64"/>
      </bottom>
      <diagonal/>
    </border>
    <border>
      <left style="medium">
        <color indexed="64"/>
      </left>
      <right style="thick">
        <color indexed="64"/>
      </right>
      <top style="thick">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ck">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bottom style="medium">
        <color indexed="64"/>
      </bottom>
      <diagonal/>
    </border>
  </borders>
  <cellStyleXfs count="1">
    <xf numFmtId="0" fontId="0" fillId="0" borderId="0"/>
  </cellStyleXfs>
  <cellXfs count="277">
    <xf numFmtId="0" fontId="0" fillId="0" borderId="0" xfId="0"/>
    <xf numFmtId="0" fontId="1" fillId="0" borderId="26"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0" xfId="0" applyFont="1" applyBorder="1" applyAlignment="1">
      <alignment vertical="top" wrapText="1"/>
    </xf>
    <xf numFmtId="0" fontId="2" fillId="0" borderId="26" xfId="0" applyFont="1" applyBorder="1" applyAlignment="1">
      <alignment vertical="center" wrapText="1"/>
    </xf>
    <xf numFmtId="0" fontId="3" fillId="0" borderId="0" xfId="0" applyFont="1" applyAlignment="1">
      <alignment vertical="top"/>
    </xf>
    <xf numFmtId="0" fontId="3" fillId="0" borderId="0" xfId="0" applyFont="1" applyAlignment="1">
      <alignment horizontal="left" vertical="top"/>
    </xf>
    <xf numFmtId="0" fontId="3" fillId="0" borderId="25" xfId="0" applyFont="1" applyBorder="1" applyAlignment="1">
      <alignment horizontal="left" vertical="top"/>
    </xf>
    <xf numFmtId="0" fontId="4" fillId="0" borderId="0" xfId="0" applyFont="1" applyAlignment="1">
      <alignment horizontal="left" vertical="top"/>
    </xf>
    <xf numFmtId="0" fontId="3" fillId="0" borderId="26" xfId="0" applyFont="1" applyBorder="1" applyAlignment="1">
      <alignment horizontal="left" vertical="top"/>
    </xf>
    <xf numFmtId="0" fontId="3" fillId="0" borderId="0" xfId="0" applyFont="1" applyAlignment="1">
      <alignment vertical="top" wrapText="1"/>
    </xf>
    <xf numFmtId="0" fontId="3" fillId="0" borderId="20" xfId="0" applyFont="1" applyBorder="1" applyAlignment="1">
      <alignment horizontal="left" vertical="top"/>
    </xf>
    <xf numFmtId="0" fontId="3" fillId="0" borderId="21" xfId="0" applyFont="1" applyBorder="1" applyAlignment="1">
      <alignment horizontal="left" vertical="top"/>
    </xf>
    <xf numFmtId="0" fontId="3" fillId="0" borderId="31" xfId="0" applyFont="1" applyBorder="1" applyAlignment="1">
      <alignment horizontal="left" vertical="top"/>
    </xf>
    <xf numFmtId="0" fontId="7" fillId="0" borderId="16" xfId="0" applyFont="1" applyBorder="1" applyAlignment="1">
      <alignment horizontal="left" vertical="top"/>
    </xf>
    <xf numFmtId="0" fontId="7" fillId="0" borderId="0" xfId="0" applyFont="1" applyAlignment="1">
      <alignment horizontal="center" vertical="top"/>
    </xf>
    <xf numFmtId="14" fontId="3" fillId="0" borderId="19" xfId="0" applyNumberFormat="1" applyFont="1" applyBorder="1" applyAlignment="1">
      <alignment horizontal="left" vertical="top"/>
    </xf>
    <xf numFmtId="0" fontId="3" fillId="0" borderId="29" xfId="0" applyFont="1" applyBorder="1" applyAlignment="1">
      <alignment vertical="center"/>
    </xf>
    <xf numFmtId="0" fontId="3" fillId="2" borderId="36" xfId="0" applyFont="1" applyFill="1" applyBorder="1" applyAlignment="1">
      <alignment vertical="top"/>
    </xf>
    <xf numFmtId="0" fontId="3" fillId="0" borderId="30" xfId="0" applyFont="1" applyBorder="1" applyAlignment="1">
      <alignment vertical="center"/>
    </xf>
    <xf numFmtId="0" fontId="3" fillId="0" borderId="4" xfId="0" applyFont="1" applyBorder="1" applyAlignment="1">
      <alignment vertical="center"/>
    </xf>
    <xf numFmtId="0" fontId="3" fillId="2" borderId="34" xfId="0" applyFont="1" applyFill="1" applyBorder="1" applyAlignment="1">
      <alignment horizontal="left" vertical="top"/>
    </xf>
    <xf numFmtId="0" fontId="3" fillId="0" borderId="6" xfId="0" applyFont="1" applyBorder="1" applyAlignment="1">
      <alignment vertical="top"/>
    </xf>
    <xf numFmtId="0" fontId="3" fillId="0" borderId="5" xfId="0" applyFont="1" applyBorder="1" applyAlignment="1">
      <alignment vertical="center"/>
    </xf>
    <xf numFmtId="0" fontId="3" fillId="0" borderId="19" xfId="0" applyFont="1" applyBorder="1" applyAlignment="1">
      <alignment vertical="top"/>
    </xf>
    <xf numFmtId="0" fontId="3" fillId="0" borderId="35" xfId="0" applyFont="1" applyBorder="1" applyAlignment="1">
      <alignment vertical="top"/>
    </xf>
    <xf numFmtId="0" fontId="3" fillId="0" borderId="5" xfId="0" applyFont="1" applyBorder="1" applyAlignment="1">
      <alignment vertical="top"/>
    </xf>
    <xf numFmtId="0" fontId="11" fillId="9" borderId="0" xfId="0" applyFont="1" applyFill="1" applyAlignment="1">
      <alignment vertical="top"/>
    </xf>
    <xf numFmtId="0" fontId="3" fillId="10" borderId="6" xfId="0" applyFont="1" applyFill="1" applyBorder="1" applyAlignment="1">
      <alignment vertical="top"/>
    </xf>
    <xf numFmtId="0" fontId="3" fillId="10" borderId="23" xfId="0" applyFont="1" applyFill="1" applyBorder="1" applyAlignment="1">
      <alignment vertical="top"/>
    </xf>
    <xf numFmtId="0" fontId="3" fillId="0" borderId="23" xfId="0" applyFont="1" applyBorder="1" applyAlignment="1">
      <alignment vertical="top"/>
    </xf>
    <xf numFmtId="0" fontId="3" fillId="0" borderId="24" xfId="0" applyFont="1" applyBorder="1" applyAlignment="1">
      <alignment vertical="top"/>
    </xf>
    <xf numFmtId="0" fontId="3" fillId="10" borderId="8" xfId="0" applyFont="1" applyFill="1" applyBorder="1" applyAlignment="1">
      <alignment vertical="top"/>
    </xf>
    <xf numFmtId="0" fontId="3" fillId="0" borderId="6" xfId="0" applyFont="1" applyBorder="1" applyAlignment="1">
      <alignment horizontal="left" vertical="top"/>
    </xf>
    <xf numFmtId="0" fontId="3" fillId="7" borderId="6" xfId="0" applyFont="1" applyFill="1" applyBorder="1" applyAlignment="1">
      <alignment horizontal="left" vertical="top"/>
    </xf>
    <xf numFmtId="0" fontId="3" fillId="7" borderId="23" xfId="0" applyFont="1" applyFill="1" applyBorder="1" applyAlignment="1">
      <alignment horizontal="left" vertical="top"/>
    </xf>
    <xf numFmtId="0" fontId="3" fillId="3" borderId="6" xfId="0" applyFont="1" applyFill="1" applyBorder="1" applyAlignment="1">
      <alignment horizontal="left" vertical="top"/>
    </xf>
    <xf numFmtId="0" fontId="3" fillId="3" borderId="23" xfId="0" applyFont="1" applyFill="1" applyBorder="1" applyAlignment="1">
      <alignment horizontal="left" vertical="top"/>
    </xf>
    <xf numFmtId="0" fontId="3" fillId="5" borderId="6" xfId="0" applyFont="1" applyFill="1" applyBorder="1" applyAlignment="1">
      <alignment horizontal="left" vertical="top"/>
    </xf>
    <xf numFmtId="0" fontId="3" fillId="5" borderId="23" xfId="0" applyFont="1" applyFill="1" applyBorder="1" applyAlignment="1">
      <alignment horizontal="left" vertical="top"/>
    </xf>
    <xf numFmtId="0" fontId="3" fillId="6" borderId="6" xfId="0" applyFont="1" applyFill="1" applyBorder="1" applyAlignment="1">
      <alignment vertical="top"/>
    </xf>
    <xf numFmtId="0" fontId="3" fillId="6" borderId="23" xfId="0" applyFont="1" applyFill="1" applyBorder="1" applyAlignment="1">
      <alignment vertical="top"/>
    </xf>
    <xf numFmtId="0" fontId="10" fillId="0" borderId="0" xfId="0" applyFont="1" applyAlignment="1">
      <alignment vertical="top"/>
    </xf>
    <xf numFmtId="0" fontId="3" fillId="0" borderId="0" xfId="0" applyFont="1" applyAlignment="1">
      <alignment horizontal="center"/>
    </xf>
    <xf numFmtId="0" fontId="3" fillId="0" borderId="0" xfId="0" applyFont="1"/>
    <xf numFmtId="0" fontId="3" fillId="0" borderId="0" xfId="0" applyFont="1" applyAlignment="1">
      <alignment wrapText="1"/>
    </xf>
    <xf numFmtId="0" fontId="3" fillId="11" borderId="8" xfId="0" applyFont="1" applyFill="1" applyBorder="1" applyAlignment="1">
      <alignment vertical="top"/>
    </xf>
    <xf numFmtId="0" fontId="3" fillId="11" borderId="33" xfId="0" applyFont="1" applyFill="1" applyBorder="1" applyAlignment="1">
      <alignment vertical="top" wrapText="1"/>
    </xf>
    <xf numFmtId="0" fontId="3" fillId="11" borderId="6" xfId="0" applyFont="1" applyFill="1" applyBorder="1"/>
    <xf numFmtId="0" fontId="3" fillId="11" borderId="34" xfId="0" applyFont="1" applyFill="1" applyBorder="1" applyAlignment="1">
      <alignment wrapText="1"/>
    </xf>
    <xf numFmtId="0" fontId="3" fillId="11" borderId="13" xfId="0" applyFont="1" applyFill="1" applyBorder="1"/>
    <xf numFmtId="0" fontId="3" fillId="11" borderId="38" xfId="0" applyFont="1" applyFill="1" applyBorder="1" applyAlignment="1">
      <alignment wrapText="1"/>
    </xf>
    <xf numFmtId="0" fontId="3" fillId="0" borderId="8" xfId="0" applyFont="1" applyBorder="1"/>
    <xf numFmtId="0" fontId="3" fillId="0" borderId="33" xfId="0" applyFont="1" applyBorder="1" applyAlignment="1">
      <alignment wrapText="1"/>
    </xf>
    <xf numFmtId="0" fontId="3" fillId="0" borderId="6" xfId="0" applyFont="1" applyBorder="1"/>
    <xf numFmtId="0" fontId="3" fillId="0" borderId="34" xfId="0" applyFont="1" applyBorder="1" applyAlignment="1">
      <alignment vertical="top" wrapText="1"/>
    </xf>
    <xf numFmtId="0" fontId="3" fillId="0" borderId="34" xfId="0" applyFont="1" applyBorder="1" applyAlignment="1">
      <alignment wrapText="1"/>
    </xf>
    <xf numFmtId="0" fontId="3" fillId="0" borderId="13" xfId="0" applyFont="1" applyBorder="1"/>
    <xf numFmtId="0" fontId="3" fillId="0" borderId="38" xfId="0" applyFont="1" applyBorder="1" applyAlignment="1">
      <alignment wrapText="1"/>
    </xf>
    <xf numFmtId="0" fontId="3" fillId="0" borderId="33" xfId="0" applyFont="1" applyBorder="1" applyAlignment="1">
      <alignment horizontal="left" vertical="center" wrapText="1"/>
    </xf>
    <xf numFmtId="0" fontId="3" fillId="0" borderId="34" xfId="0" applyFont="1" applyBorder="1" applyAlignment="1">
      <alignment vertical="center" wrapText="1"/>
    </xf>
    <xf numFmtId="0" fontId="10" fillId="11" borderId="30" xfId="0" applyFont="1" applyFill="1" applyBorder="1" applyAlignment="1">
      <alignment horizontal="center"/>
    </xf>
    <xf numFmtId="0" fontId="10" fillId="11" borderId="5" xfId="0" applyFont="1" applyFill="1" applyBorder="1" applyAlignment="1">
      <alignment horizontal="center"/>
    </xf>
    <xf numFmtId="0" fontId="10" fillId="11" borderId="12" xfId="0" applyFont="1" applyFill="1" applyBorder="1" applyAlignment="1">
      <alignment horizontal="center"/>
    </xf>
    <xf numFmtId="0" fontId="3" fillId="0" borderId="30" xfId="0" applyFont="1" applyBorder="1"/>
    <xf numFmtId="0" fontId="3" fillId="0" borderId="5" xfId="0" applyFont="1" applyBorder="1"/>
    <xf numFmtId="0" fontId="3" fillId="10" borderId="30" xfId="0" applyFont="1" applyFill="1" applyBorder="1" applyAlignment="1">
      <alignment vertical="top"/>
    </xf>
    <xf numFmtId="0" fontId="3" fillId="0" borderId="24" xfId="0" applyFont="1" applyBorder="1"/>
    <xf numFmtId="0" fontId="3" fillId="0" borderId="3" xfId="0" applyFont="1" applyBorder="1"/>
    <xf numFmtId="0" fontId="3" fillId="0" borderId="12" xfId="0" applyFont="1" applyBorder="1"/>
    <xf numFmtId="0" fontId="12" fillId="0" borderId="0" xfId="0" applyFont="1" applyAlignment="1">
      <alignment horizontal="center"/>
    </xf>
    <xf numFmtId="0" fontId="10" fillId="11" borderId="26" xfId="0" applyFont="1" applyFill="1" applyBorder="1" applyAlignment="1">
      <alignment horizontal="center"/>
    </xf>
    <xf numFmtId="0" fontId="10" fillId="11" borderId="20" xfId="0" applyFont="1" applyFill="1" applyBorder="1" applyAlignment="1">
      <alignment horizontal="center"/>
    </xf>
    <xf numFmtId="0" fontId="3" fillId="0" borderId="20" xfId="0" applyFont="1" applyBorder="1"/>
    <xf numFmtId="0" fontId="3" fillId="0" borderId="20" xfId="0" applyFont="1" applyBorder="1" applyAlignment="1">
      <alignment vertical="top"/>
    </xf>
    <xf numFmtId="0" fontId="3" fillId="0" borderId="21" xfId="0" applyFont="1" applyBorder="1"/>
    <xf numFmtId="0" fontId="11" fillId="12" borderId="25" xfId="0" applyFont="1" applyFill="1" applyBorder="1" applyAlignment="1">
      <alignment horizontal="center" vertical="center"/>
    </xf>
    <xf numFmtId="0" fontId="11" fillId="12" borderId="19" xfId="0" applyFont="1" applyFill="1" applyBorder="1" applyAlignment="1">
      <alignment horizontal="center" vertical="center"/>
    </xf>
    <xf numFmtId="0" fontId="11" fillId="12" borderId="19" xfId="0" applyFont="1" applyFill="1" applyBorder="1" applyAlignment="1">
      <alignment horizontal="center" vertical="center" wrapText="1"/>
    </xf>
    <xf numFmtId="0" fontId="3" fillId="0" borderId="0" xfId="0" applyFont="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3" fillId="0" borderId="0" xfId="0" applyFont="1" applyAlignment="1">
      <alignment horizontal="center" vertical="center"/>
    </xf>
    <xf numFmtId="0" fontId="15" fillId="12" borderId="19" xfId="0" applyFont="1" applyFill="1" applyBorder="1" applyAlignment="1">
      <alignment horizontal="center" vertical="center" wrapText="1"/>
    </xf>
    <xf numFmtId="0" fontId="3" fillId="0" borderId="23" xfId="0" applyFont="1" applyBorder="1" applyAlignment="1">
      <alignment horizontal="left" vertical="top"/>
    </xf>
    <xf numFmtId="0" fontId="3" fillId="0" borderId="22" xfId="0" applyFont="1" applyBorder="1" applyAlignment="1">
      <alignment vertical="center"/>
    </xf>
    <xf numFmtId="0" fontId="3" fillId="2" borderId="46" xfId="0" applyFont="1" applyFill="1" applyBorder="1" applyAlignment="1">
      <alignment horizontal="left" vertical="top"/>
    </xf>
    <xf numFmtId="0" fontId="3" fillId="0" borderId="0" xfId="0" applyFont="1" applyAlignment="1">
      <alignment horizontal="right" vertical="top"/>
    </xf>
    <xf numFmtId="0" fontId="3" fillId="0" borderId="0" xfId="0" applyFont="1" applyAlignment="1">
      <alignment horizontal="left" vertical="center"/>
    </xf>
    <xf numFmtId="0" fontId="9" fillId="0" borderId="0" xfId="0" applyFont="1" applyAlignment="1">
      <alignment horizontal="center" vertical="center"/>
    </xf>
    <xf numFmtId="0" fontId="10" fillId="0" borderId="15" xfId="0" applyFont="1" applyBorder="1" applyAlignment="1">
      <alignment horizontal="center" vertical="center"/>
    </xf>
    <xf numFmtId="0" fontId="3" fillId="2" borderId="49" xfId="0" applyFont="1" applyFill="1" applyBorder="1" applyAlignment="1">
      <alignment horizontal="left" vertical="top"/>
    </xf>
    <xf numFmtId="0" fontId="3" fillId="2" borderId="50" xfId="0" applyFont="1" applyFill="1" applyBorder="1" applyAlignment="1">
      <alignment horizontal="left" vertical="top"/>
    </xf>
    <xf numFmtId="0" fontId="3" fillId="0" borderId="54" xfId="0" applyFont="1" applyBorder="1" applyAlignment="1">
      <alignment horizontal="left" vertical="top"/>
    </xf>
    <xf numFmtId="0" fontId="3" fillId="7" borderId="54" xfId="0" applyFont="1" applyFill="1" applyBorder="1" applyAlignment="1">
      <alignment horizontal="left" vertical="top"/>
    </xf>
    <xf numFmtId="0" fontId="3" fillId="10" borderId="54" xfId="0" applyFont="1" applyFill="1" applyBorder="1" applyAlignment="1">
      <alignment vertical="top"/>
    </xf>
    <xf numFmtId="0" fontId="3" fillId="0" borderId="55" xfId="0" applyFont="1" applyBorder="1" applyAlignment="1">
      <alignment vertical="top"/>
    </xf>
    <xf numFmtId="0" fontId="3" fillId="7" borderId="50" xfId="0" applyFont="1" applyFill="1" applyBorder="1" applyAlignment="1">
      <alignment horizontal="left" vertical="top"/>
    </xf>
    <xf numFmtId="0" fontId="3" fillId="3" borderId="54" xfId="0" applyFont="1" applyFill="1" applyBorder="1" applyAlignment="1">
      <alignment horizontal="left" vertical="top"/>
    </xf>
    <xf numFmtId="0" fontId="3" fillId="0" borderId="54" xfId="0" applyFont="1" applyBorder="1" applyAlignment="1">
      <alignment vertical="top"/>
    </xf>
    <xf numFmtId="0" fontId="3" fillId="3" borderId="50" xfId="0" applyFont="1" applyFill="1" applyBorder="1" applyAlignment="1">
      <alignment horizontal="left" vertical="top"/>
    </xf>
    <xf numFmtId="0" fontId="3" fillId="5" borderId="54" xfId="0" applyFont="1" applyFill="1" applyBorder="1" applyAlignment="1">
      <alignment horizontal="left" vertical="top"/>
    </xf>
    <xf numFmtId="0" fontId="3" fillId="5" borderId="50" xfId="0" applyFont="1" applyFill="1" applyBorder="1" applyAlignment="1">
      <alignment horizontal="left" vertical="top"/>
    </xf>
    <xf numFmtId="0" fontId="3" fillId="6" borderId="54" xfId="0" applyFont="1" applyFill="1" applyBorder="1" applyAlignment="1">
      <alignment vertical="top"/>
    </xf>
    <xf numFmtId="0" fontId="3" fillId="6" borderId="50" xfId="0" applyFont="1" applyFill="1" applyBorder="1" applyAlignment="1">
      <alignment vertical="top"/>
    </xf>
    <xf numFmtId="0" fontId="11" fillId="9" borderId="0" xfId="0" applyFont="1" applyFill="1" applyAlignment="1">
      <alignment horizontal="left" vertical="top"/>
    </xf>
    <xf numFmtId="0" fontId="3" fillId="0" borderId="62" xfId="0" applyFont="1" applyBorder="1" applyAlignment="1">
      <alignment vertical="center"/>
    </xf>
    <xf numFmtId="0" fontId="3" fillId="0" borderId="35" xfId="0" applyFont="1" applyBorder="1" applyAlignment="1">
      <alignment vertical="center"/>
    </xf>
    <xf numFmtId="0" fontId="3" fillId="0" borderId="63" xfId="0" applyFont="1" applyBorder="1" applyAlignment="1">
      <alignment vertical="top"/>
    </xf>
    <xf numFmtId="0" fontId="3" fillId="0" borderId="65" xfId="0" applyFont="1" applyBorder="1" applyAlignment="1">
      <alignment vertical="top"/>
    </xf>
    <xf numFmtId="0" fontId="10" fillId="2" borderId="58" xfId="0" applyFont="1" applyFill="1" applyBorder="1" applyAlignment="1">
      <alignment horizontal="center" vertical="top"/>
    </xf>
    <xf numFmtId="0" fontId="10" fillId="4" borderId="58" xfId="0" applyFont="1" applyFill="1" applyBorder="1" applyAlignment="1">
      <alignment horizontal="center" vertical="top"/>
    </xf>
    <xf numFmtId="0" fontId="10" fillId="3" borderId="58" xfId="0" applyFont="1" applyFill="1" applyBorder="1" applyAlignment="1">
      <alignment horizontal="center" vertical="top"/>
    </xf>
    <xf numFmtId="0" fontId="10" fillId="5" borderId="58" xfId="0" applyFont="1" applyFill="1" applyBorder="1" applyAlignment="1">
      <alignment horizontal="center" vertical="top"/>
    </xf>
    <xf numFmtId="0" fontId="10" fillId="6" borderId="58" xfId="0" applyFont="1" applyFill="1" applyBorder="1" applyAlignment="1">
      <alignment horizontal="center" vertical="top"/>
    </xf>
    <xf numFmtId="0" fontId="3" fillId="0" borderId="33" xfId="0" applyFont="1" applyBorder="1" applyAlignment="1">
      <alignment vertical="top" wrapText="1"/>
    </xf>
    <xf numFmtId="0" fontId="3" fillId="0" borderId="34" xfId="0" applyFont="1" applyBorder="1" applyAlignment="1">
      <alignment vertical="top"/>
    </xf>
    <xf numFmtId="0" fontId="3" fillId="0" borderId="46" xfId="0" applyFont="1" applyBorder="1" applyAlignment="1">
      <alignment vertical="top"/>
    </xf>
    <xf numFmtId="0" fontId="5" fillId="2" borderId="59" xfId="0" applyFont="1" applyFill="1" applyBorder="1" applyAlignment="1">
      <alignment horizontal="right" vertical="top"/>
    </xf>
    <xf numFmtId="0" fontId="3" fillId="0" borderId="60" xfId="0" applyFont="1" applyBorder="1" applyAlignment="1">
      <alignment vertical="top" wrapText="1"/>
    </xf>
    <xf numFmtId="0" fontId="5" fillId="4" borderId="59" xfId="0" applyFont="1" applyFill="1" applyBorder="1" applyAlignment="1">
      <alignment horizontal="right" vertical="top"/>
    </xf>
    <xf numFmtId="0" fontId="3" fillId="0" borderId="60" xfId="0" applyFont="1" applyBorder="1" applyAlignment="1">
      <alignment vertical="top"/>
    </xf>
    <xf numFmtId="0" fontId="5" fillId="3" borderId="59" xfId="0" applyFont="1" applyFill="1" applyBorder="1" applyAlignment="1">
      <alignment horizontal="right" vertical="top"/>
    </xf>
    <xf numFmtId="0" fontId="5" fillId="5" borderId="59" xfId="0" applyFont="1" applyFill="1" applyBorder="1" applyAlignment="1">
      <alignment horizontal="right" vertical="top"/>
    </xf>
    <xf numFmtId="0" fontId="5" fillId="6" borderId="59" xfId="0" applyFont="1" applyFill="1" applyBorder="1" applyAlignment="1">
      <alignment horizontal="right" vertical="top"/>
    </xf>
    <xf numFmtId="0" fontId="3" fillId="10" borderId="2" xfId="0" applyFont="1" applyFill="1" applyBorder="1" applyAlignment="1">
      <alignment vertical="top"/>
    </xf>
    <xf numFmtId="0" fontId="3" fillId="10" borderId="3" xfId="0" applyFont="1" applyFill="1" applyBorder="1" applyAlignment="1">
      <alignment vertical="top"/>
    </xf>
    <xf numFmtId="0" fontId="3" fillId="10" borderId="29" xfId="0" applyFont="1" applyFill="1" applyBorder="1" applyAlignment="1">
      <alignment vertical="top"/>
    </xf>
    <xf numFmtId="0" fontId="3" fillId="10" borderId="53" xfId="0" applyFont="1" applyFill="1" applyBorder="1" applyAlignment="1">
      <alignment vertical="top"/>
    </xf>
    <xf numFmtId="0" fontId="3" fillId="10" borderId="55" xfId="0" applyFont="1" applyFill="1" applyBorder="1" applyAlignment="1">
      <alignment vertical="top"/>
    </xf>
    <xf numFmtId="0" fontId="3" fillId="10" borderId="4" xfId="0" applyFont="1" applyFill="1" applyBorder="1" applyAlignment="1">
      <alignment vertical="top"/>
    </xf>
    <xf numFmtId="0" fontId="3" fillId="10" borderId="5" xfId="0" applyFont="1" applyFill="1" applyBorder="1" applyAlignment="1">
      <alignment vertical="top"/>
    </xf>
    <xf numFmtId="0" fontId="3" fillId="10" borderId="22" xfId="0" applyFont="1" applyFill="1" applyBorder="1" applyAlignment="1">
      <alignment vertical="top"/>
    </xf>
    <xf numFmtId="0" fontId="3" fillId="10" borderId="42" xfId="0" applyFont="1" applyFill="1" applyBorder="1" applyAlignment="1">
      <alignment vertical="top"/>
    </xf>
    <xf numFmtId="0" fontId="10" fillId="0" borderId="17" xfId="0" applyFont="1" applyBorder="1" applyAlignment="1">
      <alignment horizontal="right" vertical="top"/>
    </xf>
    <xf numFmtId="0" fontId="3" fillId="13" borderId="67" xfId="0" applyFont="1" applyFill="1" applyBorder="1" applyAlignment="1">
      <alignment vertical="top"/>
    </xf>
    <xf numFmtId="0" fontId="3" fillId="13" borderId="68" xfId="0" applyFont="1" applyFill="1" applyBorder="1" applyAlignment="1">
      <alignment vertical="top"/>
    </xf>
    <xf numFmtId="0" fontId="3" fillId="13" borderId="69" xfId="0" applyFont="1" applyFill="1" applyBorder="1" applyAlignment="1">
      <alignment vertical="top"/>
    </xf>
    <xf numFmtId="0" fontId="3" fillId="13" borderId="70" xfId="0" applyFont="1" applyFill="1" applyBorder="1" applyAlignment="1">
      <alignment vertical="top"/>
    </xf>
    <xf numFmtId="0" fontId="3" fillId="13" borderId="71" xfId="0" applyFont="1" applyFill="1" applyBorder="1" applyAlignment="1">
      <alignment vertical="top"/>
    </xf>
    <xf numFmtId="0" fontId="3" fillId="8" borderId="50" xfId="0" applyFont="1" applyFill="1" applyBorder="1" applyAlignment="1">
      <alignment horizontal="left" vertical="top"/>
    </xf>
    <xf numFmtId="0" fontId="3" fillId="8" borderId="59" xfId="0" applyFont="1" applyFill="1" applyBorder="1" applyAlignment="1">
      <alignment horizontal="left" vertical="top"/>
    </xf>
    <xf numFmtId="0" fontId="5" fillId="8" borderId="49" xfId="0" applyFont="1" applyFill="1" applyBorder="1" applyAlignment="1">
      <alignment horizontal="right" vertical="top"/>
    </xf>
    <xf numFmtId="0" fontId="3" fillId="0" borderId="60" xfId="0" applyFont="1" applyBorder="1" applyAlignment="1">
      <alignment horizontal="left" vertical="top"/>
    </xf>
    <xf numFmtId="0" fontId="3" fillId="0" borderId="34" xfId="0" applyFont="1" applyBorder="1" applyAlignment="1">
      <alignment horizontal="left" vertical="top"/>
    </xf>
    <xf numFmtId="0" fontId="3" fillId="0" borderId="46" xfId="0" applyFont="1" applyBorder="1" applyAlignment="1">
      <alignment horizontal="left" vertical="top"/>
    </xf>
    <xf numFmtId="0" fontId="10" fillId="0" borderId="27" xfId="0" applyFont="1" applyBorder="1" applyAlignment="1">
      <alignment horizontal="right" vertical="top"/>
    </xf>
    <xf numFmtId="0" fontId="10" fillId="0" borderId="52" xfId="0" applyFont="1" applyBorder="1" applyAlignment="1">
      <alignment horizontal="right" vertical="top"/>
    </xf>
    <xf numFmtId="0" fontId="10" fillId="0" borderId="56" xfId="0" applyFont="1" applyBorder="1" applyAlignment="1">
      <alignment horizontal="right" vertical="top"/>
    </xf>
    <xf numFmtId="0" fontId="10" fillId="0" borderId="0" xfId="0" applyFont="1" applyAlignment="1">
      <alignment horizontal="right" vertical="top"/>
    </xf>
    <xf numFmtId="0" fontId="3" fillId="0" borderId="56" xfId="0" applyFont="1" applyBorder="1" applyAlignment="1">
      <alignment horizontal="right" vertical="top"/>
    </xf>
    <xf numFmtId="0" fontId="10" fillId="13" borderId="14" xfId="0" applyFont="1" applyFill="1" applyBorder="1" applyAlignment="1">
      <alignment horizontal="left" vertical="center"/>
    </xf>
    <xf numFmtId="0" fontId="10" fillId="13" borderId="44" xfId="0" applyFont="1" applyFill="1" applyBorder="1" applyAlignment="1">
      <alignment horizontal="right" vertical="center" wrapText="1"/>
    </xf>
    <xf numFmtId="0" fontId="10" fillId="13" borderId="37" xfId="0" applyFont="1" applyFill="1" applyBorder="1" applyAlignment="1">
      <alignment horizontal="right" vertical="center" wrapText="1"/>
    </xf>
    <xf numFmtId="0" fontId="10" fillId="13" borderId="45" xfId="0" applyFont="1" applyFill="1" applyBorder="1" applyAlignment="1">
      <alignment horizontal="right" vertical="center" wrapText="1"/>
    </xf>
    <xf numFmtId="0" fontId="10" fillId="13" borderId="66" xfId="0" applyFont="1" applyFill="1" applyBorder="1" applyAlignment="1">
      <alignment horizontal="right" vertical="center" wrapText="1"/>
    </xf>
    <xf numFmtId="0" fontId="10" fillId="13" borderId="61" xfId="0" applyFont="1" applyFill="1" applyBorder="1" applyAlignment="1">
      <alignment horizontal="right" vertical="center"/>
    </xf>
    <xf numFmtId="0" fontId="10" fillId="13" borderId="27" xfId="0" applyFont="1" applyFill="1" applyBorder="1" applyAlignment="1">
      <alignment horizontal="right" vertical="center" wrapText="1"/>
    </xf>
    <xf numFmtId="0" fontId="11" fillId="9" borderId="14" xfId="0" applyFont="1" applyFill="1" applyBorder="1" applyAlignment="1">
      <alignment horizontal="center" vertical="center"/>
    </xf>
    <xf numFmtId="0" fontId="11" fillId="9" borderId="19" xfId="0" applyFont="1" applyFill="1" applyBorder="1" applyAlignment="1">
      <alignment horizontal="left" vertical="center"/>
    </xf>
    <xf numFmtId="0" fontId="10" fillId="0" borderId="25" xfId="0" applyFont="1" applyBorder="1" applyAlignment="1">
      <alignment vertical="top"/>
    </xf>
    <xf numFmtId="0" fontId="10" fillId="0" borderId="7" xfId="0" applyFont="1" applyBorder="1" applyAlignment="1">
      <alignment vertical="top"/>
    </xf>
    <xf numFmtId="0" fontId="13" fillId="0" borderId="19" xfId="0" applyFont="1" applyBorder="1" applyAlignment="1">
      <alignment horizontal="left" vertical="top"/>
    </xf>
    <xf numFmtId="0" fontId="10" fillId="0" borderId="0" xfId="0" applyFont="1" applyAlignment="1">
      <alignment vertical="top" wrapText="1"/>
    </xf>
    <xf numFmtId="0" fontId="16" fillId="0" borderId="26" xfId="0" applyFont="1" applyBorder="1" applyAlignment="1">
      <alignment vertical="center" wrapText="1"/>
    </xf>
    <xf numFmtId="0" fontId="16" fillId="0" borderId="20" xfId="0" applyFont="1" applyBorder="1" applyAlignment="1">
      <alignment vertical="center" wrapText="1"/>
    </xf>
    <xf numFmtId="0" fontId="16" fillId="0" borderId="21" xfId="0" applyFont="1" applyBorder="1" applyAlignment="1">
      <alignment vertical="center" wrapText="1"/>
    </xf>
    <xf numFmtId="0" fontId="16" fillId="0" borderId="9" xfId="0" applyFont="1" applyBorder="1" applyAlignment="1">
      <alignment vertical="center" wrapText="1"/>
    </xf>
    <xf numFmtId="0" fontId="6" fillId="0" borderId="25" xfId="0" applyFont="1" applyBorder="1" applyAlignment="1">
      <alignment horizontal="left" vertical="center"/>
    </xf>
    <xf numFmtId="0" fontId="8" fillId="0" borderId="47" xfId="0" applyFont="1" applyBorder="1" applyAlignment="1">
      <alignment horizontal="left" vertical="top"/>
    </xf>
    <xf numFmtId="0" fontId="8" fillId="0" borderId="79" xfId="0" applyFont="1" applyBorder="1" applyAlignment="1">
      <alignment horizontal="left" vertical="top"/>
    </xf>
    <xf numFmtId="0" fontId="8" fillId="0" borderId="80" xfId="0" applyFont="1" applyBorder="1" applyAlignment="1">
      <alignment horizontal="left" vertical="top"/>
    </xf>
    <xf numFmtId="0" fontId="8" fillId="0" borderId="19" xfId="0" applyFont="1" applyBorder="1" applyAlignment="1">
      <alignment horizontal="left" vertical="top"/>
    </xf>
    <xf numFmtId="0" fontId="3" fillId="0" borderId="30" xfId="0" applyFont="1" applyBorder="1" applyAlignment="1">
      <alignment vertical="top"/>
    </xf>
    <xf numFmtId="0" fontId="10" fillId="0" borderId="0" xfId="0" applyFont="1" applyAlignment="1">
      <alignment horizontal="left" vertical="top"/>
    </xf>
    <xf numFmtId="0" fontId="5" fillId="0" borderId="0" xfId="0" applyFont="1" applyAlignment="1">
      <alignment horizontal="right" vertical="top"/>
    </xf>
    <xf numFmtId="0" fontId="11" fillId="0" borderId="0" xfId="0" applyFont="1" applyAlignment="1">
      <alignment horizontal="center" vertical="center"/>
    </xf>
    <xf numFmtId="0" fontId="10" fillId="0" borderId="7" xfId="0" applyFont="1" applyBorder="1" applyAlignment="1">
      <alignment vertical="top" wrapText="1"/>
    </xf>
    <xf numFmtId="0" fontId="10" fillId="0" borderId="9" xfId="0" applyFont="1" applyBorder="1" applyAlignment="1">
      <alignment vertical="top" wrapText="1"/>
    </xf>
    <xf numFmtId="0" fontId="10" fillId="0" borderId="10" xfId="0" applyFont="1" applyBorder="1" applyAlignment="1">
      <alignment vertical="top" wrapText="1"/>
    </xf>
    <xf numFmtId="0" fontId="10" fillId="0" borderId="7"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2" borderId="41"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5" fillId="4" borderId="25" xfId="0" applyFont="1" applyFill="1" applyBorder="1" applyAlignment="1">
      <alignment horizontal="left" vertical="center"/>
    </xf>
    <xf numFmtId="0" fontId="5" fillId="4" borderId="28" xfId="0" applyFont="1" applyFill="1" applyBorder="1" applyAlignment="1">
      <alignment horizontal="left" vertical="center"/>
    </xf>
    <xf numFmtId="0" fontId="5" fillId="4" borderId="32" xfId="0" applyFont="1" applyFill="1" applyBorder="1" applyAlignment="1">
      <alignment horizontal="left" vertical="center"/>
    </xf>
    <xf numFmtId="0" fontId="10" fillId="4" borderId="5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7" xfId="0" applyFont="1" applyFill="1" applyBorder="1" applyAlignment="1">
      <alignment horizontal="center" vertical="center" wrapText="1"/>
    </xf>
    <xf numFmtId="0" fontId="10" fillId="2" borderId="64" xfId="0" applyFont="1" applyFill="1" applyBorder="1" applyAlignment="1">
      <alignment horizontal="center" vertical="top"/>
    </xf>
    <xf numFmtId="0" fontId="10" fillId="2" borderId="51" xfId="0" applyFont="1" applyFill="1" applyBorder="1" applyAlignment="1">
      <alignment horizontal="center" vertical="top"/>
    </xf>
    <xf numFmtId="0" fontId="3" fillId="0" borderId="0" xfId="0" applyFont="1" applyAlignment="1">
      <alignment vertical="top" wrapText="1"/>
    </xf>
    <xf numFmtId="0" fontId="3" fillId="0" borderId="0" xfId="0" applyFont="1" applyAlignment="1">
      <alignment horizontal="left" vertical="top" wrapText="1"/>
    </xf>
    <xf numFmtId="0" fontId="11" fillId="9" borderId="14" xfId="0" applyFont="1" applyFill="1" applyBorder="1" applyAlignment="1">
      <alignment horizontal="center" vertical="center" wrapText="1"/>
    </xf>
    <xf numFmtId="0" fontId="11" fillId="9" borderId="15" xfId="0" applyFont="1" applyFill="1" applyBorder="1" applyAlignment="1">
      <alignment horizontal="center" vertical="center"/>
    </xf>
    <xf numFmtId="0" fontId="11" fillId="9" borderId="27" xfId="0" applyFont="1" applyFill="1" applyBorder="1" applyAlignment="1">
      <alignment horizontal="center" vertical="center"/>
    </xf>
    <xf numFmtId="0" fontId="11" fillId="12" borderId="18" xfId="0" applyFont="1" applyFill="1" applyBorder="1" applyAlignment="1">
      <alignment horizontal="center" vertical="center"/>
    </xf>
    <xf numFmtId="0" fontId="11" fillId="12" borderId="1" xfId="0" applyFont="1" applyFill="1" applyBorder="1" applyAlignment="1">
      <alignment horizontal="center" vertical="center"/>
    </xf>
    <xf numFmtId="0" fontId="11" fillId="12" borderId="14" xfId="0" applyFont="1" applyFill="1" applyBorder="1" applyAlignment="1">
      <alignment horizontal="center" vertical="center"/>
    </xf>
    <xf numFmtId="0" fontId="11" fillId="12" borderId="15" xfId="0" applyFont="1" applyFill="1" applyBorder="1" applyAlignment="1">
      <alignment horizontal="center" vertical="center"/>
    </xf>
    <xf numFmtId="0" fontId="11" fillId="12" borderId="16" xfId="0" applyFont="1" applyFill="1" applyBorder="1" applyAlignment="1">
      <alignment horizontal="center" vertical="center"/>
    </xf>
    <xf numFmtId="0" fontId="10" fillId="2" borderId="73" xfId="0" applyFont="1" applyFill="1" applyBorder="1" applyAlignment="1">
      <alignment horizontal="center" vertical="top"/>
    </xf>
    <xf numFmtId="0" fontId="10" fillId="2" borderId="72" xfId="0" applyFont="1" applyFill="1" applyBorder="1" applyAlignment="1">
      <alignment horizontal="center" vertical="top"/>
    </xf>
    <xf numFmtId="0" fontId="10" fillId="2" borderId="52" xfId="0" applyFont="1" applyFill="1" applyBorder="1" applyAlignment="1">
      <alignment horizontal="center" vertical="top"/>
    </xf>
    <xf numFmtId="0" fontId="10" fillId="3" borderId="5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7" xfId="0" applyFont="1" applyFill="1" applyBorder="1" applyAlignment="1">
      <alignment horizontal="center" vertical="center"/>
    </xf>
    <xf numFmtId="0" fontId="10" fillId="5" borderId="53"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57" xfId="0" applyFont="1" applyFill="1" applyBorder="1" applyAlignment="1">
      <alignment horizontal="center" vertical="center"/>
    </xf>
    <xf numFmtId="0" fontId="10" fillId="4" borderId="73" xfId="0" applyFont="1" applyFill="1" applyBorder="1" applyAlignment="1">
      <alignment horizontal="center" vertical="top"/>
    </xf>
    <xf numFmtId="0" fontId="10" fillId="4" borderId="72" xfId="0" applyFont="1" applyFill="1" applyBorder="1" applyAlignment="1">
      <alignment horizontal="center" vertical="top"/>
    </xf>
    <xf numFmtId="0" fontId="10" fillId="4" borderId="52" xfId="0" applyFont="1" applyFill="1" applyBorder="1" applyAlignment="1">
      <alignment horizontal="center" vertical="top"/>
    </xf>
    <xf numFmtId="0" fontId="10" fillId="3" borderId="73" xfId="0" applyFont="1" applyFill="1" applyBorder="1" applyAlignment="1">
      <alignment horizontal="center" vertical="top"/>
    </xf>
    <xf numFmtId="0" fontId="10" fillId="3" borderId="72" xfId="0" applyFont="1" applyFill="1" applyBorder="1" applyAlignment="1">
      <alignment horizontal="center" vertical="top"/>
    </xf>
    <xf numFmtId="0" fontId="10" fillId="3" borderId="52" xfId="0" applyFont="1" applyFill="1" applyBorder="1" applyAlignment="1">
      <alignment horizontal="center" vertical="top"/>
    </xf>
    <xf numFmtId="0" fontId="10" fillId="5" borderId="73" xfId="0" applyFont="1" applyFill="1" applyBorder="1" applyAlignment="1">
      <alignment horizontal="center" vertical="top"/>
    </xf>
    <xf numFmtId="0" fontId="10" fillId="5" borderId="72" xfId="0" applyFont="1" applyFill="1" applyBorder="1" applyAlignment="1">
      <alignment horizontal="center" vertical="top"/>
    </xf>
    <xf numFmtId="0" fontId="10" fillId="5" borderId="52" xfId="0" applyFont="1" applyFill="1" applyBorder="1" applyAlignment="1">
      <alignment horizontal="center" vertical="top"/>
    </xf>
    <xf numFmtId="0" fontId="3" fillId="0" borderId="39" xfId="0" applyFont="1" applyBorder="1" applyAlignment="1">
      <alignment horizontal="right" vertical="top"/>
    </xf>
    <xf numFmtId="0" fontId="3" fillId="0" borderId="76" xfId="0" applyFont="1" applyBorder="1" applyAlignment="1">
      <alignment horizontal="right" vertical="top"/>
    </xf>
    <xf numFmtId="0" fontId="3" fillId="0" borderId="79" xfId="0" applyFont="1" applyBorder="1" applyAlignment="1">
      <alignment horizontal="right" vertical="top"/>
    </xf>
    <xf numFmtId="0" fontId="10" fillId="8" borderId="59" xfId="0" applyFont="1" applyFill="1" applyBorder="1" applyAlignment="1">
      <alignment horizontal="right" vertical="top"/>
    </xf>
    <xf numFmtId="0" fontId="10" fillId="8" borderId="72" xfId="0" applyFont="1" applyFill="1" applyBorder="1" applyAlignment="1">
      <alignment horizontal="right" vertical="top"/>
    </xf>
    <xf numFmtId="0" fontId="10" fillId="8" borderId="52" xfId="0" applyFont="1" applyFill="1" applyBorder="1" applyAlignment="1">
      <alignment horizontal="right" vertical="top"/>
    </xf>
    <xf numFmtId="0" fontId="3" fillId="0" borderId="40" xfId="0" applyFont="1" applyBorder="1" applyAlignment="1">
      <alignment horizontal="right" vertical="top"/>
    </xf>
    <xf numFmtId="0" fontId="3" fillId="0" borderId="77" xfId="0" applyFont="1" applyBorder="1" applyAlignment="1">
      <alignment horizontal="right" vertical="top"/>
    </xf>
    <xf numFmtId="0" fontId="3" fillId="0" borderId="81" xfId="0" applyFont="1" applyBorder="1" applyAlignment="1">
      <alignment horizontal="right" vertical="top"/>
    </xf>
    <xf numFmtId="0" fontId="10" fillId="8" borderId="53" xfId="0" applyFont="1" applyFill="1" applyBorder="1" applyAlignment="1">
      <alignment horizontal="center" vertical="center"/>
    </xf>
    <xf numFmtId="0" fontId="10" fillId="8" borderId="4" xfId="0" applyFont="1" applyFill="1" applyBorder="1" applyAlignment="1">
      <alignment horizontal="center" vertical="center"/>
    </xf>
    <xf numFmtId="0" fontId="10" fillId="8" borderId="57" xfId="0" applyFont="1" applyFill="1" applyBorder="1" applyAlignment="1">
      <alignment horizontal="center" vertical="center"/>
    </xf>
    <xf numFmtId="0" fontId="10" fillId="6" borderId="53" xfId="0" applyFont="1" applyFill="1" applyBorder="1" applyAlignment="1">
      <alignment horizontal="center" vertical="center"/>
    </xf>
    <xf numFmtId="0" fontId="10" fillId="6" borderId="4" xfId="0" applyFont="1" applyFill="1" applyBorder="1" applyAlignment="1">
      <alignment horizontal="center" vertical="center"/>
    </xf>
    <xf numFmtId="0" fontId="10" fillId="6" borderId="57" xfId="0" applyFont="1" applyFill="1" applyBorder="1" applyAlignment="1">
      <alignment horizontal="center" vertical="center"/>
    </xf>
    <xf numFmtId="0" fontId="10" fillId="6" borderId="73" xfId="0" applyFont="1" applyFill="1" applyBorder="1" applyAlignment="1">
      <alignment horizontal="center" vertical="top"/>
    </xf>
    <xf numFmtId="0" fontId="10" fillId="6" borderId="72" xfId="0" applyFont="1" applyFill="1" applyBorder="1" applyAlignment="1">
      <alignment horizontal="center" vertical="top"/>
    </xf>
    <xf numFmtId="0" fontId="10" fillId="6" borderId="52" xfId="0" applyFont="1" applyFill="1" applyBorder="1" applyAlignment="1">
      <alignment horizontal="center" vertical="top"/>
    </xf>
    <xf numFmtId="0" fontId="10" fillId="0" borderId="74" xfId="0" applyFont="1" applyBorder="1" applyAlignment="1">
      <alignment horizontal="right" vertical="top"/>
    </xf>
    <xf numFmtId="0" fontId="10" fillId="0" borderId="75" xfId="0" applyFont="1" applyBorder="1" applyAlignment="1">
      <alignment horizontal="right" vertical="top"/>
    </xf>
    <xf numFmtId="0" fontId="10" fillId="0" borderId="78" xfId="0" applyFont="1" applyBorder="1" applyAlignment="1">
      <alignment horizontal="right" vertical="top"/>
    </xf>
    <xf numFmtId="0" fontId="10" fillId="3" borderId="53" xfId="0" applyFont="1" applyFill="1" applyBorder="1" applyAlignment="1">
      <alignment horizontal="center" vertical="center" wrapText="1"/>
    </xf>
    <xf numFmtId="0" fontId="10" fillId="5" borderId="53" xfId="0" applyFont="1" applyFill="1" applyBorder="1" applyAlignment="1">
      <alignment horizontal="center" vertical="center" wrapText="1"/>
    </xf>
    <xf numFmtId="0" fontId="10" fillId="6" borderId="53" xfId="0" applyFont="1" applyFill="1" applyBorder="1" applyAlignment="1">
      <alignment horizontal="center" vertical="center" wrapText="1"/>
    </xf>
    <xf numFmtId="0" fontId="18" fillId="0" borderId="0" xfId="0" applyFont="1" applyAlignment="1">
      <alignment vertical="top" wrapText="1"/>
    </xf>
    <xf numFmtId="0" fontId="10" fillId="0" borderId="0" xfId="0" applyFont="1" applyAlignment="1">
      <alignment horizontal="right" vertical="top"/>
    </xf>
    <xf numFmtId="0" fontId="17" fillId="0" borderId="0" xfId="0" applyFont="1" applyAlignment="1">
      <alignment horizontal="left" vertical="center" wrapText="1"/>
    </xf>
    <xf numFmtId="0" fontId="17" fillId="0" borderId="82" xfId="0" applyFont="1" applyBorder="1" applyAlignment="1">
      <alignment vertical="center" wrapText="1"/>
    </xf>
    <xf numFmtId="0" fontId="10" fillId="8" borderId="53" xfId="0" applyFont="1" applyFill="1" applyBorder="1" applyAlignment="1">
      <alignment horizontal="center" vertical="center" wrapText="1"/>
    </xf>
    <xf numFmtId="0" fontId="16" fillId="4" borderId="53"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7" xfId="0" applyFont="1" applyFill="1" applyBorder="1" applyAlignment="1">
      <alignment horizontal="center" vertical="center" wrapText="1"/>
    </xf>
    <xf numFmtId="0" fontId="12" fillId="14" borderId="82" xfId="0" applyFont="1" applyFill="1" applyBorder="1" applyAlignment="1">
      <alignment horizontal="center"/>
    </xf>
    <xf numFmtId="0" fontId="10" fillId="6" borderId="2" xfId="0" applyFont="1" applyFill="1" applyBorder="1" applyAlignment="1">
      <alignment horizontal="center" vertical="center"/>
    </xf>
    <xf numFmtId="0" fontId="10" fillId="6" borderId="1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1"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11" xfId="0" applyFont="1" applyFill="1" applyBorder="1" applyAlignment="1">
      <alignment horizontal="center" vertical="center"/>
    </xf>
    <xf numFmtId="0" fontId="3" fillId="0" borderId="34" xfId="0" applyFont="1" applyBorder="1" applyAlignment="1">
      <alignment horizontal="left" vertical="center" wrapText="1"/>
    </xf>
    <xf numFmtId="0" fontId="3" fillId="0" borderId="38" xfId="0" applyFont="1" applyBorder="1" applyAlignment="1">
      <alignment horizontal="left" vertical="center" wrapText="1"/>
    </xf>
    <xf numFmtId="0" fontId="10" fillId="7" borderId="2"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11" xfId="0" applyFont="1" applyFill="1" applyBorder="1" applyAlignment="1">
      <alignment horizontal="center" vertical="center"/>
    </xf>
    <xf numFmtId="0" fontId="10" fillId="0" borderId="18"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22"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CCFF"/>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5358-1632-48B6-B99B-9E325B61F4C7}">
  <sheetPr>
    <tabColor theme="3" tint="0.79998168889431442"/>
    <pageSetUpPr fitToPage="1"/>
  </sheetPr>
  <dimension ref="B1:O76"/>
  <sheetViews>
    <sheetView showGridLines="0" tabSelected="1" zoomScale="80" zoomScaleNormal="80" workbookViewId="0">
      <selection activeCell="C2" sqref="C2"/>
    </sheetView>
  </sheetViews>
  <sheetFormatPr baseColWidth="10" defaultColWidth="10.83203125" defaultRowHeight="14" x14ac:dyDescent="0.2"/>
  <cols>
    <col min="1" max="1" width="4.5" style="6" customWidth="1"/>
    <col min="2" max="2" width="44.1640625" style="6" customWidth="1"/>
    <col min="3" max="3" width="20.5" style="6" customWidth="1"/>
    <col min="4" max="4" width="17.1640625" style="6" bestFit="1" customWidth="1"/>
    <col min="5" max="5" width="29.5" style="6" bestFit="1" customWidth="1"/>
    <col min="6" max="6" width="37.5" style="7" bestFit="1" customWidth="1"/>
    <col min="7" max="7" width="36.5" style="7" hidden="1" customWidth="1"/>
    <col min="8" max="8" width="32.1640625" style="6" bestFit="1" customWidth="1"/>
    <col min="9" max="9" width="12.83203125" style="6" customWidth="1"/>
    <col min="10" max="10" width="11.1640625" style="6" bestFit="1" customWidth="1"/>
    <col min="11" max="11" width="13.6640625" style="6" customWidth="1"/>
    <col min="12" max="12" width="13.33203125" style="6" bestFit="1" customWidth="1"/>
    <col min="13" max="13" width="14.33203125" style="6" bestFit="1" customWidth="1"/>
    <col min="14" max="14" width="11" style="6" bestFit="1" customWidth="1"/>
    <col min="15" max="15" width="26.1640625" style="7" customWidth="1"/>
    <col min="16" max="16" width="16.83203125" style="6" customWidth="1"/>
    <col min="17" max="17" width="12.5" style="6" customWidth="1"/>
    <col min="18" max="16384" width="10.83203125" style="6"/>
  </cols>
  <sheetData>
    <row r="1" spans="2:14" ht="15" thickBot="1" x14ac:dyDescent="0.25"/>
    <row r="2" spans="2:14" ht="15" thickBot="1" x14ac:dyDescent="0.25">
      <c r="B2" s="161" t="s">
        <v>229</v>
      </c>
      <c r="C2" s="8">
        <v>1</v>
      </c>
      <c r="N2" s="9"/>
    </row>
    <row r="3" spans="2:14" ht="15" thickBot="1" x14ac:dyDescent="0.25">
      <c r="B3" s="162" t="s">
        <v>217</v>
      </c>
      <c r="C3" s="8"/>
      <c r="D3" s="7"/>
      <c r="N3" s="9"/>
    </row>
    <row r="4" spans="2:14" ht="15" customHeight="1" x14ac:dyDescent="0.2">
      <c r="B4" s="178" t="s">
        <v>231</v>
      </c>
      <c r="C4" s="10"/>
      <c r="D4" s="7"/>
      <c r="E4" s="195"/>
      <c r="N4" s="9"/>
    </row>
    <row r="5" spans="2:14" x14ac:dyDescent="0.2">
      <c r="B5" s="179"/>
      <c r="C5" s="12"/>
      <c r="D5" s="7"/>
      <c r="E5" s="195"/>
    </row>
    <row r="6" spans="2:14" x14ac:dyDescent="0.2">
      <c r="B6" s="179"/>
      <c r="C6" s="12"/>
      <c r="D6" s="7"/>
      <c r="E6" s="195"/>
    </row>
    <row r="7" spans="2:14" x14ac:dyDescent="0.2">
      <c r="B7" s="179"/>
      <c r="C7" s="12"/>
      <c r="D7" s="7"/>
      <c r="E7" s="195"/>
    </row>
    <row r="8" spans="2:14" x14ac:dyDescent="0.2">
      <c r="B8" s="179"/>
      <c r="C8" s="12"/>
      <c r="D8" s="7"/>
      <c r="E8" s="195"/>
    </row>
    <row r="9" spans="2:14" ht="15" thickBot="1" x14ac:dyDescent="0.25">
      <c r="B9" s="180"/>
      <c r="C9" s="13"/>
      <c r="D9" s="7"/>
      <c r="E9" s="195"/>
    </row>
    <row r="10" spans="2:14" ht="14.5" customHeight="1" x14ac:dyDescent="0.2">
      <c r="B10" s="181" t="s">
        <v>230</v>
      </c>
      <c r="C10" s="187"/>
      <c r="D10" s="10"/>
      <c r="E10" s="196"/>
    </row>
    <row r="11" spans="2:14" ht="13.75" customHeight="1" x14ac:dyDescent="0.2">
      <c r="B11" s="182"/>
      <c r="C11" s="188"/>
      <c r="D11" s="12"/>
      <c r="E11" s="196"/>
    </row>
    <row r="12" spans="2:14" ht="13.75" customHeight="1" x14ac:dyDescent="0.2">
      <c r="B12" s="182"/>
      <c r="C12" s="188"/>
      <c r="D12" s="12"/>
      <c r="E12" s="196"/>
    </row>
    <row r="13" spans="2:14" ht="14.5" customHeight="1" thickBot="1" x14ac:dyDescent="0.25">
      <c r="B13" s="182"/>
      <c r="C13" s="189"/>
      <c r="D13" s="13"/>
      <c r="E13" s="196"/>
    </row>
    <row r="14" spans="2:14" x14ac:dyDescent="0.2">
      <c r="B14" s="182"/>
      <c r="C14" s="187"/>
      <c r="D14" s="10"/>
      <c r="E14" s="196"/>
    </row>
    <row r="15" spans="2:14" x14ac:dyDescent="0.2">
      <c r="B15" s="182"/>
      <c r="C15" s="188"/>
      <c r="D15" s="12"/>
      <c r="E15" s="196"/>
    </row>
    <row r="16" spans="2:14" x14ac:dyDescent="0.2">
      <c r="B16" s="182"/>
      <c r="C16" s="188"/>
      <c r="D16" s="12"/>
      <c r="E16" s="196"/>
    </row>
    <row r="17" spans="2:15" ht="15" thickBot="1" x14ac:dyDescent="0.25">
      <c r="B17" s="182"/>
      <c r="C17" s="189"/>
      <c r="D17" s="13"/>
      <c r="E17" s="196"/>
    </row>
    <row r="18" spans="2:15" x14ac:dyDescent="0.2">
      <c r="B18" s="182"/>
      <c r="C18" s="187"/>
      <c r="D18" s="14"/>
      <c r="E18" s="196"/>
    </row>
    <row r="19" spans="2:15" x14ac:dyDescent="0.2">
      <c r="B19" s="182"/>
      <c r="C19" s="188"/>
      <c r="D19" s="12"/>
      <c r="E19" s="196"/>
    </row>
    <row r="20" spans="2:15" x14ac:dyDescent="0.2">
      <c r="B20" s="182"/>
      <c r="C20" s="188"/>
      <c r="D20" s="12"/>
      <c r="E20" s="196"/>
    </row>
    <row r="21" spans="2:15" ht="15" thickBot="1" x14ac:dyDescent="0.25">
      <c r="B21" s="183"/>
      <c r="C21" s="189"/>
      <c r="D21" s="13"/>
      <c r="E21" s="196"/>
    </row>
    <row r="22" spans="2:15" ht="19" customHeight="1" thickBot="1" x14ac:dyDescent="0.25">
      <c r="B22" s="168" t="s">
        <v>220</v>
      </c>
      <c r="C22" s="169"/>
      <c r="D22" s="15"/>
      <c r="E22" s="11"/>
    </row>
    <row r="23" spans="2:15" ht="19" thickBot="1" x14ac:dyDescent="0.25">
      <c r="B23" s="165" t="s">
        <v>232</v>
      </c>
      <c r="C23" s="170"/>
      <c r="D23" s="173" t="e">
        <f>B35/C23</f>
        <v>#DIV/0!</v>
      </c>
      <c r="E23" s="164" t="s">
        <v>221</v>
      </c>
    </row>
    <row r="24" spans="2:15" ht="19" thickBot="1" x14ac:dyDescent="0.25">
      <c r="B24" s="166" t="s">
        <v>233</v>
      </c>
      <c r="C24" s="171"/>
      <c r="D24" s="173" t="e">
        <f>B35/(C23*C24)</f>
        <v>#DIV/0!</v>
      </c>
      <c r="E24" s="164" t="s">
        <v>222</v>
      </c>
    </row>
    <row r="25" spans="2:15" ht="17.5" customHeight="1" thickBot="1" x14ac:dyDescent="0.25">
      <c r="B25" s="167" t="s">
        <v>234</v>
      </c>
      <c r="C25" s="172"/>
      <c r="D25" s="16"/>
      <c r="E25" s="11"/>
    </row>
    <row r="26" spans="2:15" ht="15" thickBot="1" x14ac:dyDescent="0.25">
      <c r="O26" s="88"/>
    </row>
    <row r="27" spans="2:15" ht="17" thickBot="1" x14ac:dyDescent="0.25">
      <c r="E27" s="89"/>
      <c r="F27" s="90"/>
      <c r="G27" s="90"/>
      <c r="H27" s="197" t="s">
        <v>67</v>
      </c>
      <c r="I27" s="198"/>
      <c r="J27" s="198"/>
      <c r="K27" s="198"/>
      <c r="L27" s="198"/>
      <c r="M27" s="198"/>
      <c r="N27" s="199"/>
      <c r="O27" s="88"/>
    </row>
    <row r="28" spans="2:15" ht="15" thickBot="1" x14ac:dyDescent="0.25">
      <c r="E28" s="80"/>
      <c r="F28" s="89"/>
      <c r="G28" s="89"/>
      <c r="H28" s="202" t="s">
        <v>10</v>
      </c>
      <c r="I28" s="203"/>
      <c r="J28" s="204"/>
      <c r="K28" s="203"/>
      <c r="L28" s="203"/>
      <c r="M28" s="200" t="s">
        <v>11</v>
      </c>
      <c r="N28" s="201"/>
      <c r="O28" s="88"/>
    </row>
    <row r="29" spans="2:15" ht="17" customHeight="1" thickBot="1" x14ac:dyDescent="0.25">
      <c r="B29" s="163" t="s">
        <v>68</v>
      </c>
      <c r="E29" s="159" t="s">
        <v>3</v>
      </c>
      <c r="F29" s="160" t="s">
        <v>9</v>
      </c>
      <c r="G29" s="91" t="s">
        <v>13</v>
      </c>
      <c r="H29" s="152" t="s">
        <v>12</v>
      </c>
      <c r="I29" s="153" t="s">
        <v>66</v>
      </c>
      <c r="J29" s="154" t="s">
        <v>70</v>
      </c>
      <c r="K29" s="155" t="s">
        <v>236</v>
      </c>
      <c r="L29" s="156" t="s">
        <v>236</v>
      </c>
      <c r="M29" s="157" t="s">
        <v>14</v>
      </c>
      <c r="N29" s="158" t="s">
        <v>216</v>
      </c>
      <c r="O29" s="88"/>
    </row>
    <row r="30" spans="2:15" ht="15" customHeight="1" thickBot="1" x14ac:dyDescent="0.25">
      <c r="B30" s="17"/>
      <c r="E30" s="184" t="s">
        <v>17</v>
      </c>
      <c r="F30" s="18"/>
      <c r="G30" s="19"/>
      <c r="H30" s="116"/>
      <c r="I30" s="126" cm="1">
        <f t="array" ref="I30">(_xlfn.IFS(H30=Material!$D$4,Material!$E$4,H30=Material!$D$5,Material!$E$5,H30=Material!$D$6,Material!$E$6,H30=Material!$D$7,Material!$E$7,H30=Material!$D$8,Material!$E$8,H30=Material!$D9,Material!$E$9,H30=Material!$D$10,Material!$E$10,H30=Material!$D$11,Material!$E11,H30=Material!$D$12,Material!$E$12,H30=Material!$D$13,Material!$E$13,H30=Material!$D$14,Material!$E$14,H30=Material!$D$15,Material!$E$15,H30=Material!$D$16,Material!$E$16,H30=Material!$D$17,Material!$E$17,H30=Material!$D$18,Material!$E$18,H30=Material!$D$19,Material!$E$19,H30=Material!$D$20,Material!$E$20,H30=Material!$D$21,Material!$E$21,H30=Material!$D$22,Material!$E$22,H30=Material!$D$23,Material!$E$23,H30=Material!$D$24,Material!$E$24,H30=Material!$D$25,Material!$E$25,H30=Material!$D$26,Material!$E$26,H30=Material!$D$27,Material!$E$27,H30=Material!$D$28,Material!$E$28,H30=Material!$D$29,Material!$E$29,H30=Material!$D$30,Material!$E$30,H30=Material!$D$31,Material!$E$31,H30=Material!$D$32,Material!$E$32,H30=Material!$D$33,Material!$E$33,H30=Material!$D$34,Material!$E$34,H30=Material!$D$35,Material!$E$35,H30=Material!$D$336,Material!$E$36,H30="","0"))</f>
        <v>0</v>
      </c>
      <c r="J30" s="33"/>
      <c r="K30" s="127">
        <f>I30*J30</f>
        <v>0</v>
      </c>
      <c r="L30" s="136" cm="1">
        <f t="array" ref="L30">(_xlfn.IFS(F30=Services!$C$8,Services!$E$8,F30=Services!$C$4,Services!$E$4,F30=Services!$C$5,Services!$E$5,F30=Services!$C$6,Services!$E$6,F30=Services!$C$7,Services!$E$7,F30=Services!$C$8,Services!$E$8,F30=Services!$C$9,Services!$E$9,F30="","0"))*J30</f>
        <v>0</v>
      </c>
      <c r="M30" s="107"/>
      <c r="N30" s="20"/>
      <c r="O30" s="88"/>
    </row>
    <row r="31" spans="2:15" ht="15" thickBot="1" x14ac:dyDescent="0.25">
      <c r="B31" s="163" t="s">
        <v>69</v>
      </c>
      <c r="E31" s="185"/>
      <c r="F31" s="21"/>
      <c r="G31" s="22"/>
      <c r="H31" s="117"/>
      <c r="I31" s="128" cm="1">
        <f t="array" ref="I31">(_xlfn.IFS(H31=Material!$D$4,Material!$E$4,H31=Material!$D$5,Material!$E$5,H31=Material!$D$6,Material!$E$6,H31=Material!$D$7,Material!$E$7,H31=Material!$D$8,Material!$E$8,H31=Material!$D10,Material!$E$9,H31=Material!$D$10,Material!$E$10,H31=Material!$D$11,Material!$E12,H31=Material!$D$12,Material!$E$12,H31=Material!$D$13,Material!$E$13,H31=Material!$D$14,Material!$E$14,H31=Material!$D$15,Material!$E$15,H31=Material!$D$16,Material!$E$16,H31=Material!$D$17,Material!$E$17,H31=Material!$D$18,Material!$E$18,H31=Material!$D$19,Material!$E$19,H31=Material!$D$20,Material!$E$20,H31=Material!$D$21,Material!$E$21,H31=Material!$D$22,Material!$E$22,H31=Material!$D$23,Material!$E$23,H31=Material!$D$24,Material!$E$24,H31=Material!$D$25,Material!$E$25,H31=Material!$D$26,Material!$E$26,H31=Material!$D$27,Material!$E$27,H31=Material!$D$28,Material!$E$28,H31=Material!$D$29,Material!$E$29,H31=Material!$D$30,Material!$E$30,H31=Material!$D$31,Material!$E$31,H31=Material!$D$32,Material!$E$32,H31=Material!$D$33,Material!$E$33,H31=Material!$D$34,Material!$E$34,H31=Material!$D$35,Material!$E$35,H31=Material!$D$336,Material!$E$36,H31="","0"))</f>
        <v>0</v>
      </c>
      <c r="J31" s="29"/>
      <c r="K31" s="67">
        <f t="shared" ref="K31:K35" si="0">I31*J31</f>
        <v>0</v>
      </c>
      <c r="L31" s="137" cm="1">
        <f t="array" ref="L31">(_xlfn.IFS(F31=Services!$C$8, Services!$E$8,F31=Services!$C$4, Services!$E$4,F31=Services!$C$5, Services!$E$5, F31=Services!$C$6,Services!$E$6, F31=Services!$C$7, Services!$E$7,F31=Services!$C$8,Services!$E$8,F31=Services!$C$9,Services!$E$9,F31="","0"))*J31</f>
        <v>0</v>
      </c>
      <c r="M31" s="108"/>
      <c r="N31" s="24"/>
      <c r="O31" s="88"/>
    </row>
    <row r="32" spans="2:15" ht="14.5" customHeight="1" thickBot="1" x14ac:dyDescent="0.25">
      <c r="B32" s="25"/>
      <c r="E32" s="185"/>
      <c r="F32" s="21"/>
      <c r="G32" s="22"/>
      <c r="H32" s="117"/>
      <c r="I32" s="128" cm="1">
        <f t="array" ref="I32">(_xlfn.IFS(H32=Material!$D$4,Material!$E$4,H32=Material!$D$5,Material!$E$5,H32=Material!$D$6,Material!$E$6,H32=Material!$D$7,Material!$E$7,H32=Material!$D$8,Material!$E$8,H32=Material!$D11,Material!$E$9,H32=Material!$D$10,Material!$E$10,H32=Material!$D$11,Material!$E13,H32=Material!$D$12,Material!$E$12,H32=Material!$D$13,Material!$E$13,H32=Material!$D$14,Material!$E$14,H32=Material!$D$15,Material!$E$15,H32=Material!$D$16,Material!$E$16,H32=Material!$D$17,Material!$E$17,H32=Material!$D$18,Material!$E$18,H32=Material!$D$19,Material!$E$19,H32=Material!$D$20,Material!$E$20,H32=Material!$D$21,Material!$E$21,H32=Material!$D$22,Material!$E$22,H32=Material!$D$23,Material!$E$23,H32=Material!$D$24,Material!$E$24,H32=Material!$D$25,Material!$E$25,H32=Material!$D$26,Material!$E$26,H32=Material!$D$27,Material!$E$27,H32=Material!$D$28,Material!$E$28,H32=Material!$D$29,Material!$E$29,H32=Material!$D$30,Material!$E$30,H32=Material!$D$31,Material!$E$31,H32=Material!$D$32,Material!$E$32,H32=Material!$D$33,Material!$E$33,H32=Material!$D$34,Material!$E$34,H32=Material!$D$35,Material!$E$35,H32=Material!$D$336,Material!$E$36,H32="","0"))</f>
        <v>0</v>
      </c>
      <c r="J32" s="29"/>
      <c r="K32" s="67">
        <f t="shared" si="0"/>
        <v>0</v>
      </c>
      <c r="L32" s="137" cm="1">
        <f t="array" ref="L32">(_xlfn.IFS(F32=Services!$C$8, Services!$E$8,F32=Services!$C$4, Services!$E$4,F32=Services!$C$5, Services!$E$5, F32=Services!$C$6,Services!$E$6, F32=Services!$C$7, Services!$E$7,F32=Services!$C$8,Services!$E$8,F32=Services!$C$9,Services!$E$9,F32="","0"))*J32</f>
        <v>0</v>
      </c>
      <c r="M32" s="108"/>
      <c r="N32" s="24"/>
      <c r="O32" s="88"/>
    </row>
    <row r="33" spans="2:15" ht="14.5" customHeight="1" x14ac:dyDescent="0.2">
      <c r="E33" s="185"/>
      <c r="F33" s="21"/>
      <c r="G33" s="22"/>
      <c r="H33" s="117"/>
      <c r="I33" s="128" cm="1">
        <f t="array" ref="I33">(_xlfn.IFS(H33=Material!$D$4,Material!$E$4,H33=Material!$D$5,Material!$E$5,H33=Material!$D$6,Material!$E$6,H33=Material!$D$7,Material!$E$7,H33=Material!$D$8,Material!$E$8,H33=Material!$D12,Material!$E$9,H33=Material!$D$10,Material!$E$10,H33=Material!$D$11,Material!$E14,H33=Material!$D$12,Material!$E$12,H33=Material!$D$13,Material!$E$13,H33=Material!$D$14,Material!$E$14,H33=Material!$D$15,Material!$E$15,H33=Material!$D$16,Material!$E$16,H33=Material!$D$17,Material!$E$17,H33=Material!$D$18,Material!$E$18,H33=Material!$D$19,Material!$E$19,H33=Material!$D$20,Material!$E$20,H33=Material!$D$21,Material!$E$21,H33=Material!$D$22,Material!$E$22,H33=Material!$D$23,Material!$E$23,H33=Material!$D$24,Material!$E$24,H33=Material!$D$25,Material!$E$25,H33=Material!$D$26,Material!$E$26,H33=Material!$D$27,Material!$E$27,H33=Material!$D$28,Material!$E$28,H33=Material!$D$29,Material!$E$29,H33=Material!$D$30,Material!$E$30,H33=Material!$D$31,Material!$E$31,H33=Material!$D$32,Material!$E$32,H33=Material!$D$33,Material!$E$33,H33=Material!$D$34,Material!$E$34,H33=Material!$D$35,Material!$E$35,H33=Material!$D$336,Material!$E$36,H33="","0"))</f>
        <v>0</v>
      </c>
      <c r="J33" s="29"/>
      <c r="K33" s="67">
        <f t="shared" si="0"/>
        <v>0</v>
      </c>
      <c r="L33" s="137" cm="1">
        <f t="array" ref="L33">(_xlfn.IFS(F33=Services!$C$8, Services!$E$8,F33=Services!$C$4, Services!$E$4,F33=Services!$C$5, Services!$E$5, F33=Services!$C$6,Services!$E$6, F33=Services!$C$7, Services!$E$7,F33=Services!$C$8,Services!$E$8,F33=Services!$C$9,Services!$E$9,F33="","0"))*J33</f>
        <v>0</v>
      </c>
      <c r="M33" s="26"/>
      <c r="N33" s="27"/>
      <c r="O33" s="88"/>
    </row>
    <row r="34" spans="2:15" ht="14.5" customHeight="1" thickBot="1" x14ac:dyDescent="0.25">
      <c r="B34" s="28" t="s">
        <v>218</v>
      </c>
      <c r="E34" s="185"/>
      <c r="F34" s="21"/>
      <c r="G34" s="22"/>
      <c r="H34" s="117"/>
      <c r="I34" s="128" cm="1">
        <f t="array" ref="I34">(_xlfn.IFS(H34=Material!$D$4,Material!$E$4,H34=Material!$D$5,Material!$E$5,H34=Material!$D$6,Material!$E$6,H34=Material!$D$7,Material!$E$7,H34=Material!$D$8,Material!$E$8,H34=Material!$D13,Material!$E$9,H34=Material!$D$10,Material!$E$10,H34=Material!$D$11,Material!$E15,H34=Material!$D$12,Material!$E$12,H34=Material!$D$13,Material!$E$13,H34=Material!$D$14,Material!$E$14,H34=Material!$D$15,Material!$E$15,H34=Material!$D$16,Material!$E$16,H34=Material!$D$17,Material!$E$17,H34=Material!$D$18,Material!$E$18,H34=Material!$D$19,Material!$E$19,H34=Material!$D$20,Material!$E$20,H34=Material!$D$21,Material!$E$21,H34=Material!$D$22,Material!$E$22,H34=Material!$D$23,Material!$E$23,H34=Material!$D$24,Material!$E$24,H34=Material!$D$25,Material!$E$25,H34=Material!$D$26,Material!$E$26,H34=Material!$D$27,Material!$E$27,H34=Material!$D$28,Material!$E$28,H34=Material!$D$29,Material!$E$29,H34=Material!$D$30,Material!$E$30,H34=Material!$D$31,Material!$E$31,H34=Material!$D$32,Material!$E$32,H34=Material!$D$33,Material!$E$33,H34=Material!$D$34,Material!$E$34,H34=Material!$D$35,Material!$E$35,H34=Material!$D$336,Material!$E$36,H34="","0"))</f>
        <v>0</v>
      </c>
      <c r="J34" s="29"/>
      <c r="K34" s="67">
        <f t="shared" si="0"/>
        <v>0</v>
      </c>
      <c r="L34" s="137" cm="1">
        <f t="array" ref="L34">(_xlfn.IFS(F34=Services!$C$8, Services!$E$8,F34=Services!$C$4, Services!$E$4,F34=Services!$C$5, Services!$E$5, F34=Services!$C$6,Services!$E$6, F34=Services!$C$7, Services!$E$7,F34=Services!$C$8,Services!$E$8,F34=Services!$C$9,Services!$E$9,F34="","0"))*J34</f>
        <v>0</v>
      </c>
      <c r="M34" s="26"/>
      <c r="N34" s="27"/>
      <c r="O34" s="88"/>
    </row>
    <row r="35" spans="2:15" ht="15" thickBot="1" x14ac:dyDescent="0.25">
      <c r="B35" s="106">
        <f>O36+O43+O50+O57+O64+O72</f>
        <v>0</v>
      </c>
      <c r="E35" s="185"/>
      <c r="F35" s="86"/>
      <c r="G35" s="87"/>
      <c r="H35" s="118"/>
      <c r="I35" s="128" cm="1">
        <f t="array" ref="I35">(_xlfn.IFS(H35=Material!$D$4,Material!$E$4,H35=Material!$D$5,Material!$E$5,H35=Material!$D$6,Material!$E$6,H35=Material!$D$7,Material!$E$7,H35=Material!$D$8,Material!$E$8,H35=Material!$D14,Material!$E$9,H35=Material!$D$10,Material!$E$10,H35=Material!$D$11,Material!$E16,H35=Material!$D$12,Material!$E$12,H35=Material!$D$13,Material!$E$13,H35=Material!$D$14,Material!$E$14,H35=Material!$D$15,Material!$E$15,H35=Material!$D$16,Material!$E$16,H35=Material!$D$17,Material!$E$17,H35=Material!$D$18,Material!$E$18,H35=Material!$D$19,Material!$E$19,H35=Material!$D$20,Material!$E$20,H35=Material!$D$21,Material!$E$21,H35=Material!$D$22,Material!$E$22,H35=Material!$D$23,Material!$E$23,H35=Material!$D$24,Material!$E$24,H35=Material!$D$25,Material!$E$25,H35=Material!$D$26,Material!$E$26,H35=Material!$D$27,Material!$E$27,H35=Material!$D$28,Material!$E$28,H35=Material!$D$29,Material!$E$29,H35=Material!$D$30,Material!$E$30,H35=Material!$D$31,Material!$E$31,H35=Material!$D$32,Material!$E$32,H35=Material!$D$33,Material!$E$33,H35=Material!$D$34,Material!$E$34,H35=Material!$D$35,Material!$E$35,H35=Material!$D$336,Material!$E$36,H35="","0"))</f>
        <v>0</v>
      </c>
      <c r="J35" s="30"/>
      <c r="K35" s="67">
        <f t="shared" si="0"/>
        <v>0</v>
      </c>
      <c r="L35" s="137" cm="1">
        <f t="array" ref="L35">(_xlfn.IFS(F35=Services!$C$8, Services!$E$8,F35=Services!$C$4, Services!$E$4,F35=Services!$C$5, Services!$E$5, F35=Services!$C$6,Services!$E$6, F35=Services!$C$7, Services!$E$7,F35=Services!$C$8,Services!$E$8,F35=Services!$C$9,Services!$E$9,F35="","0"))*J35</f>
        <v>0</v>
      </c>
      <c r="M35" s="109"/>
      <c r="N35" s="32"/>
      <c r="O35" s="147" t="s">
        <v>223</v>
      </c>
    </row>
    <row r="36" spans="2:15" ht="16" customHeight="1" thickBot="1" x14ac:dyDescent="0.25">
      <c r="E36" s="186"/>
      <c r="F36" s="92"/>
      <c r="G36" s="93"/>
      <c r="H36" s="119" t="s">
        <v>71</v>
      </c>
      <c r="I36" s="205">
        <f>I30*J30+I31*J31+I32*J32+I33*J33+I34*J34+I35*J35</f>
        <v>0</v>
      </c>
      <c r="J36" s="206"/>
      <c r="K36" s="207"/>
      <c r="L36" s="111">
        <f>SUM(L30:L35)</f>
        <v>0</v>
      </c>
      <c r="M36" s="193">
        <f>(N30/60)*M30+(N31/60)*M31+(N32/60)*M32+(N33/60)*M33+(N34/60)*M34+(N35/60)*M35</f>
        <v>0</v>
      </c>
      <c r="N36" s="194"/>
      <c r="O36" s="148">
        <f>(I36+M36+L36)</f>
        <v>0</v>
      </c>
    </row>
    <row r="37" spans="2:15" ht="15" thickTop="1" x14ac:dyDescent="0.2">
      <c r="B37" s="177"/>
      <c r="E37" s="190" t="s">
        <v>0</v>
      </c>
      <c r="F37" s="94"/>
      <c r="G37" s="95"/>
      <c r="H37" s="120"/>
      <c r="I37" s="129" cm="1">
        <f t="array" ref="I37">(_xlfn.IFS(H37=Material!$D$4,Material!$E$4,H37=Material!$D$5,Material!$E$5,H37=Material!$D$6,Material!$E$6,H37=Material!$D$7,Material!$E$7,H37=Material!$D$8,Material!$E$8,H37=Material!$D14,Material!$E$9,H37=Material!$D$10,Material!$E$10,H37=Material!$D$11,Material!$E16,H37=Material!$D$12,Material!$E$12,H37=Material!$D$13,Material!$E$13,H37=Material!$D$14,Material!$E$14,H37=Material!$D$15,Material!$E$15,H37=Material!$D$16,Material!$E$16,H37=Material!$D$17,Material!$E$17,H37=Material!$D$18,Material!$E$18,H37=Material!$D$19,Material!$E$19,H37=Material!$D$20,Material!$E$20,H37=Material!$D$21,Material!$E$21,H37=Material!$D$22,Material!$E$22,H37=Material!$D$23,Material!$E$23,H37=Material!$D$24,Material!$E$24,H37=Material!$D$25,Material!$E$25,H37=Material!$D$26,Material!$E$26,H37=Material!$D$27,Material!$E$27,H37=Material!$D$28,Material!$E$28,H37=Material!$D$29,Material!$E$29,H37=Material!$D$30,Material!$E$30,H37=Material!$D$31,Material!$E$31,H37=Material!$D$32,Material!$E$32,H37=Material!$D$33,Material!$E$33,H37=Material!$D$34,Material!$E$34,H37=Material!$D$35,Material!$E$35,H37=Material!$D$336,Material!$E$36,H37="","0"))</f>
        <v>0</v>
      </c>
      <c r="J37" s="96"/>
      <c r="K37" s="130">
        <f>(I37*J37)</f>
        <v>0</v>
      </c>
      <c r="L37" s="138" cm="1">
        <f t="array" ref="L37">(_xlfn.IFS(F37=Services!$C$10,Services!$E$10,F37=Services!$C$11,Services!$E$11,F37=Services!$C$12,Services!$E$12,F37=Services!$C$13,Services!$E$13,F37=Services!$C$14,Services!$E$14,F37=Services!$C$15,Services!$E$15,F37=Services!$C$16,Services!$E$16,F37=Services!$C$17,Services!$E$17,F37=Services!$C$18,Services!$E$18,F37=Services!$C$19,Services!$E$19,F37=Services!$C$20,Services!$E$20,F37="","0"))*J37</f>
        <v>0</v>
      </c>
      <c r="M37" s="110"/>
      <c r="N37" s="97"/>
      <c r="O37" s="149"/>
    </row>
    <row r="38" spans="2:15" x14ac:dyDescent="0.2">
      <c r="B38" s="177"/>
      <c r="E38" s="191"/>
      <c r="F38" s="34"/>
      <c r="G38" s="35"/>
      <c r="H38" s="117"/>
      <c r="I38" s="131" cm="1">
        <f t="array" ref="I38">(_xlfn.IFS(H38=Material!$D$4,Material!$E$4,H38=Material!$D$5,Material!$E$5,H38=Material!$D$6,Material!$E$6,H38=Material!$D$7,Material!$E$7,H38=Material!$D$8,Material!$E$8,H38=Material!$D15,Material!$E$9,H38=Material!$D$10,Material!$E$10,H38=Material!$D$11,Material!$E17,H38=Material!$D$12,Material!$E$12,H38=Material!$D$13,Material!$E$13,H38=Material!$D$14,Material!$E$14,H38=Material!$D$15,Material!$E$15,H38=Material!$D$16,Material!$E$16,H38=Material!$D$17,Material!$E$17,H38=Material!$D$18,Material!$E$18,H38=Material!$D$19,Material!$E$19,H38=Material!$D$20,Material!$E$20,H38=Material!$D$21,Material!$E$21,H38=Material!$D$22,Material!$E$22,H38=Material!$D$23,Material!$E$23,H38=Material!$D$24,Material!$E$24,H38=Material!$D$25,Material!$E$25,H38=Material!$D$26,Material!$E$26,H38=Material!$D$27,Material!$E$27,H38=Material!$D$28,Material!$E$28,H38=Material!$D$29,Material!$E$29,H38=Material!$D$30,Material!$E$30,H38=Material!$D$31,Material!$E$31,H38=Material!$D$32,Material!$E$32,H38=Material!$D$33,Material!$E$33,H38=Material!$D$34,Material!$E$34,H38=Material!$D$35,Material!$E$35,H38=Material!$D$336,Material!$E$36,H38="","0"))</f>
        <v>0</v>
      </c>
      <c r="J38" s="29"/>
      <c r="K38" s="132">
        <f>(I38*J38)</f>
        <v>0</v>
      </c>
      <c r="L38" s="139" cm="1">
        <f t="array" ref="L38">(_xlfn.IFS(F38=Services!$C$10,Services!$E$10,F38=Services!$C$11,Services!$E$11,F38=Services!$C$12,Services!$E$12,F38=Services!$C$13,Services!$E$13,F38=Services!$C$14,Services!$E$14,F38=Services!$C$15,Services!$E$15,F38=Services!$C$16,Services!$E$16,F38=Services!$C$17,Services!$E$17,F38=Services!$C$18,Services!$E$18,F38=Services!$C$19,Services!$E$19,F38=Services!$C$20,Services!$E$20,F38="","0"))*J38</f>
        <v>0</v>
      </c>
      <c r="M38" s="26"/>
      <c r="N38" s="27"/>
      <c r="O38" s="150"/>
    </row>
    <row r="39" spans="2:15" x14ac:dyDescent="0.2">
      <c r="E39" s="191"/>
      <c r="F39" s="34"/>
      <c r="G39" s="35"/>
      <c r="H39" s="117"/>
      <c r="I39" s="131" cm="1">
        <f t="array" ref="I39">(_xlfn.IFS(H39=Material!$D$4,Material!$E$4,H39=Material!$D$5,Material!$E$5,H39=Material!$D$6,Material!$E$6,H39=Material!$D$7,Material!$E$7,H39=Material!$D$8,Material!$E$8,H39=Material!$D16,Material!$E$9,H39=Material!$D$10,Material!$E$10,H39=Material!$D$11,Material!$E18,H39=Material!$D$12,Material!$E$12,H39=Material!$D$13,Material!$E$13,H39=Material!$D$14,Material!$E$14,H39=Material!$D$15,Material!$E$15,H39=Material!$D$16,Material!$E$16,H39=Material!$D$17,Material!$E$17,H39=Material!$D$18,Material!$E$18,H39=Material!$D$19,Material!$E$19,H39=Material!$D$20,Material!$E$20,H39=Material!$D$21,Material!$E$21,H39=Material!$D$22,Material!$E$22,H39=Material!$D$23,Material!$E$23,H39=Material!$D$24,Material!$E$24,H39=Material!$D$25,Material!$E$25,H39=Material!$D$26,Material!$E$26,H39=Material!$D$27,Material!$E$27,H39=Material!$D$28,Material!$E$28,H39=Material!$D$29,Material!$E$29,H39=Material!$D$30,Material!$E$30,H39=Material!$D$31,Material!$E$31,H39=Material!$D$32,Material!$E$32,H39=Material!$D$33,Material!$E$33,H39=Material!$D$34,Material!$E$34,H39=Material!$D$35,Material!$E$35,H39=Material!$D$336,Material!$E$36,H39="","0"))</f>
        <v>0</v>
      </c>
      <c r="J39" s="29"/>
      <c r="K39" s="132">
        <f t="shared" ref="K39:K42" si="1">(I39*J39)</f>
        <v>0</v>
      </c>
      <c r="L39" s="139" cm="1">
        <f t="array" ref="L39">(_xlfn.IFS(F39=Services!$C$10,Services!$E$10,F39=Services!$C$11,Services!$E$11,F39=Services!$C$12,Services!$E$12,F39=Services!$C$13,Services!$E$13,F39=Services!$C$14,Services!$E$14,F39=Services!$C$15,Services!$E$15,F39=Services!$C$16,Services!$E$16,F39=Services!$C$17,Services!$E$17,F39=Services!$C$18,Services!$E$18,F39=Services!$C$19,Services!$E$19,F39=Services!$C$20,Services!$E$20,F39="","0"))*J39</f>
        <v>0</v>
      </c>
      <c r="M39" s="26"/>
      <c r="N39" s="27"/>
      <c r="O39" s="150"/>
    </row>
    <row r="40" spans="2:15" x14ac:dyDescent="0.2">
      <c r="E40" s="191"/>
      <c r="F40" s="34"/>
      <c r="G40" s="35"/>
      <c r="H40" s="117"/>
      <c r="I40" s="131" cm="1">
        <f t="array" ref="I40">(_xlfn.IFS(H40=Material!$D$4,Material!$E$4,H40=Material!$D$5,Material!$E$5,H40=Material!$D$6,Material!$E$6,H40=Material!$D$7,Material!$E$7,H40=Material!$D$8,Material!$E$8,H40=Material!$D17,Material!$E$9,H40=Material!$D$10,Material!$E$10,H40=Material!$D$11,Material!$E19,H40=Material!$D$12,Material!$E$12,H40=Material!$D$13,Material!$E$13,H40=Material!$D$14,Material!$E$14,H40=Material!$D$15,Material!$E$15,H40=Material!$D$16,Material!$E$16,H40=Material!$D$17,Material!$E$17,H40=Material!$D$18,Material!$E$18,H40=Material!$D$19,Material!$E$19,H40=Material!$D$20,Material!$E$20,H40=Material!$D$21,Material!$E$21,H40=Material!$D$22,Material!$E$22,H40=Material!$D$23,Material!$E$23,H40=Material!$D$24,Material!$E$24,H40=Material!$D$25,Material!$E$25,H40=Material!$D$26,Material!$E$26,H40=Material!$D$27,Material!$E$27,H40=Material!$D$28,Material!$E$28,H40=Material!$D$29,Material!$E$29,H40=Material!$D$30,Material!$E$30,H40=Material!$D$31,Material!$E$31,H40=Material!$D$32,Material!$E$32,H40=Material!$D$33,Material!$E$33,H40=Material!$D$34,Material!$E$34,H40=Material!$D$35,Material!$E$35,H40=Material!$D$336,Material!$E$36,H40="","0"))</f>
        <v>0</v>
      </c>
      <c r="J40" s="29"/>
      <c r="K40" s="132">
        <f t="shared" si="1"/>
        <v>0</v>
      </c>
      <c r="L40" s="139" cm="1">
        <f t="array" ref="L40">(_xlfn.IFS(F40=Services!$C$10,Services!$E$10,F40=Services!$C$11,Services!$E$11,F40=Services!$C$12,Services!$E$12,F40=Services!$C$13,Services!$E$13,F40=Services!$C$14,Services!$E$14,F40=Services!$C$15,Services!$E$15,F40=Services!$C$16,Services!$E$16,F40=Services!$C$17,Services!$E$17,F40=Services!$C$18,Services!$E$18,F40=Services!$C$19,Services!$E$19,F40=Services!$C$20,Services!$E$20,F40="","0"))*J40</f>
        <v>0</v>
      </c>
      <c r="M40" s="26"/>
      <c r="N40" s="27"/>
      <c r="O40" s="150"/>
    </row>
    <row r="41" spans="2:15" ht="15" thickBot="1" x14ac:dyDescent="0.25">
      <c r="E41" s="191"/>
      <c r="F41" s="34"/>
      <c r="G41" s="35"/>
      <c r="H41" s="117"/>
      <c r="I41" s="131" cm="1">
        <f t="array" ref="I41">(_xlfn.IFS(H41=Material!$D$4,Material!$E$4,H41=Material!$D$5,Material!$E$5,H41=Material!$D$6,Material!$E$6,H41=Material!$D$7,Material!$E$7,H41=Material!$D$8,Material!$E$8,H41=Material!$D18,Material!$E$9,H41=Material!$D$10,Material!$E$10,H41=Material!$D$11,Material!$E20,H41=Material!$D$12,Material!$E$12,H41=Material!$D$13,Material!$E$13,H41=Material!$D$14,Material!$E$14,H41=Material!$D$15,Material!$E$15,H41=Material!$D$16,Material!$E$16,H41=Material!$D$17,Material!$E$17,H41=Material!$D$18,Material!$E$18,H41=Material!$D$19,Material!$E$19,H41=Material!$D$20,Material!$E$20,H41=Material!$D$21,Material!$E$21,H41=Material!$D$22,Material!$E$22,H41=Material!$D$23,Material!$E$23,H41=Material!$D$24,Material!$E$24,H41=Material!$D$25,Material!$E$25,H41=Material!$D$26,Material!$E$26,H41=Material!$D$27,Material!$E$27,H41=Material!$D$28,Material!$E$28,H41=Material!$D$29,Material!$E$29,H41=Material!$D$30,Material!$E$30,H41=Material!$D$31,Material!$E$31,H41=Material!$D$32,Material!$E$32,H41=Material!$D$33,Material!$E$33,H41=Material!$D$34,Material!$E$34,H41=Material!$D$35,Material!$E$35,H41=Material!$D$336,Material!$E$36,H41="","0"))</f>
        <v>0</v>
      </c>
      <c r="J41" s="29"/>
      <c r="K41" s="132">
        <f t="shared" si="1"/>
        <v>0</v>
      </c>
      <c r="L41" s="139" cm="1">
        <f t="array" ref="L41">(_xlfn.IFS(F41=Services!$C$10,Services!$E$10,F41=Services!$C$11,Services!$E$11,F41=Services!$C$12,Services!$E$12,F41=Services!$C$13,Services!$E$13,F41=Services!$C$14,Services!$E$14,F41=Services!$C$15,Services!$E$15,F41=Services!$C$16,Services!$E$16,F41=Services!$C$17,Services!$E$17,F41=Services!$C$18,Services!$E$18,F41=Services!$C$19,Services!$E$19,F41=Services!$C$20,Services!$E$20,F41="","0"))*J41</f>
        <v>0</v>
      </c>
      <c r="M41" s="26"/>
      <c r="N41" s="27"/>
      <c r="O41" s="150"/>
    </row>
    <row r="42" spans="2:15" ht="15" thickBot="1" x14ac:dyDescent="0.25">
      <c r="E42" s="191"/>
      <c r="F42" s="85"/>
      <c r="G42" s="36"/>
      <c r="H42" s="118"/>
      <c r="I42" s="133" cm="1">
        <f t="array" ref="I42">(_xlfn.IFS(H42=Material!$D$4,Material!$E$4,H42=Material!$D$5,Material!$E$5,H42=Material!$D$6,Material!$E$6,H42=Material!$D$7,Material!$E$7,H42=Material!$D$8,Material!$E$8,H42=Material!$D19,Material!$E$9,H42=Material!$D$10,Material!$E$10,H42=Material!$D$11,Material!$E21,H42=Material!$D$12,Material!$E$12,H42=Material!$D$13,Material!$E$13,H42=Material!$D$14,Material!$E$14,H42=Material!$D$15,Material!$E$15,H42=Material!$D$16,Material!$E$16,H42=Material!$D$17,Material!$E$17,H42=Material!$D$18,Material!$E$18,H42=Material!$D$19,Material!$E$19,H42=Material!$D$20,Material!$E$20,H42=Material!$D$21,Material!$E$21,H42=Material!$D$22,Material!$E$22,H42=Material!$D$23,Material!$E$23,H42=Material!$D$24,Material!$E$24,H42=Material!$D$25,Material!$E$25,H42=Material!$D$26,Material!$E$26,H42=Material!$D$27,Material!$E$27,H42=Material!$D$28,Material!$E$28,H42=Material!$D$29,Material!$E$29,H42=Material!$D$30,Material!$E$30,H42=Material!$D$31,Material!$E$31,H42=Material!$D$32,Material!$E$32,H42=Material!$D$33,Material!$E$33,H42=Material!$D$34,Material!$E$34,H42=Material!$D$35,Material!$E$35,H42=Material!$D$336,Material!$E$36,H42="","0"))</f>
        <v>0</v>
      </c>
      <c r="J42" s="30"/>
      <c r="K42" s="132">
        <f t="shared" si="1"/>
        <v>0</v>
      </c>
      <c r="L42" s="140" cm="1">
        <f t="array" ref="L42">(_xlfn.IFS(F42=Services!$C$10,Services!$E$10,F42=Services!$C$11,Services!$E$11,F42=Services!$C$12,Services!$E$12,F42=Services!$C$13,Services!$E$13,F42=Services!$C$14,Services!$E$14,F42=Services!$C$15,Services!$E$15,F42=Services!$C$16,Services!$E$16,F42=Services!$C$17,Services!$E$17,F42=Services!$C$18,Services!$E$18,F42=Services!$C$19,Services!$E$19,F42=Services!$C$20,Services!$E$20,F42="","0"))*J42</f>
        <v>0</v>
      </c>
      <c r="M42" s="109"/>
      <c r="N42" s="32"/>
      <c r="O42" s="147" t="s">
        <v>224</v>
      </c>
    </row>
    <row r="43" spans="2:15" ht="16" customHeight="1" thickBot="1" x14ac:dyDescent="0.25">
      <c r="E43" s="192"/>
      <c r="F43" s="98"/>
      <c r="G43" s="98"/>
      <c r="H43" s="121" t="s">
        <v>71</v>
      </c>
      <c r="I43" s="214">
        <f>I37*J37+I38*J38+I39*J39+I40*J40+I41*J41+I42*J42</f>
        <v>0</v>
      </c>
      <c r="J43" s="215"/>
      <c r="K43" s="216"/>
      <c r="L43" s="112">
        <f>SUM(L37:L42)</f>
        <v>0</v>
      </c>
      <c r="M43" s="193">
        <f>(N37/60)*M37+(N38/60)*M38+(N39/60)*M39+(N40/60)*M40+(N41/60)*M41+(N42/60)*M42</f>
        <v>0</v>
      </c>
      <c r="N43" s="194"/>
      <c r="O43" s="148">
        <f>(I43+L43+M43)</f>
        <v>0</v>
      </c>
    </row>
    <row r="44" spans="2:15" ht="15" thickTop="1" x14ac:dyDescent="0.2">
      <c r="E44" s="208" t="s">
        <v>1</v>
      </c>
      <c r="F44" s="94"/>
      <c r="G44" s="99"/>
      <c r="H44" s="122"/>
      <c r="I44" s="129" cm="1">
        <f t="array" ref="I44">(_xlfn.IFS(H44=Material!$D$4,Material!$E$4,H44=Material!$D$5,Material!$E$5,H44=Material!$D$6,Material!$E$6,H44=Material!$D$7,Material!$E$7,H44=Material!$D$8,Material!$E$8,H44=Material!$D14,Material!$E$9,H44=Material!$D$10,Material!$E$10,H44=Material!$D$11,Material!$E16,H44=Material!$D$12,Material!$E$12,H44=Material!$D$13,Material!$E$13,H44=Material!$D$14,Material!$E$14,H44=Material!$D$15,Material!$E$15,H44=Material!$D$16,Material!$E$16,H44=Material!$D$17,Material!$E$17,H44=Material!$D$18,Material!$E$18,H44=Material!$D$19,Material!$E$19,H44=Material!$D$20,Material!$E$20,H44=Material!$D$21,Material!$E$21,H44=Material!$D$22,Material!$E$22,H44=Material!$D$23,Material!$E$23,H44=Material!$D$24,Material!$E$24,H44=Material!$D$25,Material!$E$25,H44=Material!$D$26,Material!$E$26,H44=Material!$D$27,Material!$E$27,H44=Material!$D$28,Material!$E$28,H44=Material!$D$29,Material!$E$29,H44=Material!$D$30,Material!$E$30,H44=Material!$D$31,Material!$E$31,H44=Material!$D$32,Material!$E$32,H44=Material!$D$33,Material!$E$33,H44=Material!$D$34,Material!$E$34,H44=Material!$D$35,Material!$E$35,H44=Material!$D$336,Material!$E$36,H44="","0"))</f>
        <v>0</v>
      </c>
      <c r="J44" s="96"/>
      <c r="K44" s="130">
        <f>I44*J44</f>
        <v>0</v>
      </c>
      <c r="L44" s="138" cm="1">
        <f t="array" ref="L44">(_xlfn.IFS(F44=Services!$C$21,Services!$E$21,F44=Services!$C$22,Services!$E$22,F44=Services!$C$23,Services!$E$23,F44=Services!$C$24,Services!$E$24,F44=Services!$C$25,Services!$E$26,F44=Services!$C$27,Services!$E$27,F44=Services!$C$28,Services!$E$28,F44=Services!$C$29,Services!$E$29,F44=Services!$C$30,Services!$E$30,F44=Services!$C$31,Services!$E$31,F44=Services!$C$32,Services!$E$32,F44=Services!$C$33,Services!$E$33,F44=Services!$C$34,Services!$E$34,F44=Services!$C$35,Services!$E$35,F44=Services!$C$36,Services!$E$36,F44=Services!$C$37,Services!$E$37,F44=Services!$C$38,Services!$E$38,F44=Services!$C$39,Services!$E$39,F44=Services!$C$40,Services!$E$40,F44=Services!$C$41,Services!$E$41,F44=Services!$C$42,Services!$E$42,F44=Services!$C$43,Services!$E$43,F44=Services!$C$44,Services!$E$44,F44=Services!$C$45,Services!$E$45,F44=Services!$C$46,Services!$E$46,F44=Services!$C$47,Services!$E$47,F44=Services!$C$48,Services!$E$48,F44="","0"))*J44</f>
        <v>0</v>
      </c>
      <c r="M44" s="110"/>
      <c r="N44" s="97"/>
      <c r="O44" s="149"/>
    </row>
    <row r="45" spans="2:15" x14ac:dyDescent="0.2">
      <c r="E45" s="209"/>
      <c r="F45" s="34"/>
      <c r="G45" s="37"/>
      <c r="H45" s="117"/>
      <c r="I45" s="128" cm="1">
        <f t="array" ref="I45">(_xlfn.IFS(H45=Material!$D$4,Material!$E$4,H45=Material!$D$5,Material!$E$5,H45=Material!$D$6,Material!$E$6,H45=Material!$D$7,Material!$E$7,H45=Material!$D$8,Material!$E$8,H45=Material!$D15,Material!$E$9,H45=Material!$D$10,Material!$E$10,H45=Material!$D$11,Material!$E17,H45=Material!$D$12,Material!$E$12,H45=Material!$D$13,Material!$E$13,H45=Material!$D$14,Material!$E$14,H45=Material!$D$15,Material!$E$15,H45=Material!$D$16,Material!$E$16,H45=Material!$D$17,Material!$E$17,H45=Material!$D$18,Material!$E$18,H45=Material!$D$19,Material!$E$19,H45=Material!$D$20,Material!$E$20,H45=Material!$D$21,Material!$E$21,H45=Material!$D$22,Material!$E$22,H45=Material!$D$23,Material!$E$23,H45=Material!$D$24,Material!$E$24,H45=Material!$D$25,Material!$E$25,H45=Material!$D$26,Material!$E$26,H45=Material!$D$27,Material!$E$27,H45=Material!$D$28,Material!$E$28,H45=Material!$D$29,Material!$E$29,H45=Material!$D$30,Material!$E$30,H45=Material!$D$31,Material!$E$31,H45=Material!$D$32,Material!$E$32,H45=Material!$D$33,Material!$E$33,H45=Material!$D$34,Material!$E$34,H45=Material!$D$35,Material!$E$35,H45=Material!$D$336,Material!$E$36,H45="","0"))</f>
        <v>0</v>
      </c>
      <c r="J45" s="29"/>
      <c r="K45" s="67">
        <f t="shared" ref="K45:K49" si="2">I45*J45</f>
        <v>0</v>
      </c>
      <c r="L45" s="139" cm="1">
        <f t="array" ref="L45">(_xlfn.IFS(F45=Services!$C$21,Services!$E$21,F45=Services!$C$22,Services!$E$22,F45=Services!$C$23,Services!$E$23,F45=Services!$C$24,Services!$E$24,F45=Services!$C$25,Services!$E$26,F45=Services!$C$27,Services!$E$27,F45=Services!$C$28,Services!$E$28,F45=Services!$C$29,Services!$E$29,F45=Services!$C$30,Services!$E$30,F45=Services!$C$31,Services!$E$31,F45=Services!$C$32,Services!$E$32,F45=Services!$C$33,Services!$E$33,F45=Services!$C$34,Services!$E$34,F45=Services!$C$35,Services!$E$35,F45=Services!$C$36,Services!$E$36,F45=Services!$C$37,Services!$E$37,F45=Services!$C$38,Services!$E$38,F45=Services!$C$39,Services!$E$39,F45=Services!$C$40,Services!$E$40,F45=Services!$C$41,Services!$E$41,F45=Services!$C$42,Services!$E$42,F45=Services!$C$43,Services!$E$43,F45=Services!$C$44,Services!$E$44,F45=Services!$C$45,Services!$E$45,F45=Services!$C$46,Services!$E$46,F45=Services!$C$47,Services!$E$47,F45=Services!$C$48,Services!$E$48,F45="","0"))*J45</f>
        <v>0</v>
      </c>
      <c r="M45" s="26"/>
      <c r="N45" s="27"/>
      <c r="O45" s="150"/>
    </row>
    <row r="46" spans="2:15" x14ac:dyDescent="0.2">
      <c r="E46" s="209"/>
      <c r="F46" s="34"/>
      <c r="G46" s="37"/>
      <c r="H46" s="117"/>
      <c r="I46" s="128" cm="1">
        <f t="array" ref="I46">(_xlfn.IFS(H46=Material!$D$4,Material!$E$4,H46=Material!$D$5,Material!$E$5,H46=Material!$D$6,Material!$E$6,H46=Material!$D$7,Material!$E$7,H46=Material!$D$8,Material!$E$8,H46=Material!$D16,Material!$E$9,H46=Material!$D$10,Material!$E$10,H46=Material!$D$11,Material!$E18,H46=Material!$D$12,Material!$E$12,H46=Material!$D$13,Material!$E$13,H46=Material!$D$14,Material!$E$14,H46=Material!$D$15,Material!$E$15,H46=Material!$D$16,Material!$E$16,H46=Material!$D$17,Material!$E$17,H46=Material!$D$18,Material!$E$18,H46=Material!$D$19,Material!$E$19,H46=Material!$D$20,Material!$E$20,H46=Material!$D$21,Material!$E$21,H46=Material!$D$22,Material!$E$22,H46=Material!$D$23,Material!$E$23,H46=Material!$D$24,Material!$E$24,H46=Material!$D$25,Material!$E$25,H46=Material!$D$26,Material!$E$26,H46=Material!$D$27,Material!$E$27,H46=Material!$D$28,Material!$E$28,H46=Material!$D$29,Material!$E$29,H46=Material!$D$30,Material!$E$30,H46=Material!$D$31,Material!$E$31,H46=Material!$D$32,Material!$E$32,H46=Material!$D$33,Material!$E$33,H46=Material!$D$34,Material!$E$34,H46=Material!$D$35,Material!$E$35,H46=Material!$D$336,Material!$E$36,H46="","0"))</f>
        <v>0</v>
      </c>
      <c r="J46" s="29"/>
      <c r="K46" s="67">
        <f t="shared" si="2"/>
        <v>0</v>
      </c>
      <c r="L46" s="139" cm="1">
        <f t="array" ref="L46">(_xlfn.IFS(F46=Services!$C$21,Services!$E$21,F46=Services!$C$22,Services!$E$22,F46=Services!$C$23,Services!$E$23,F46=Services!$C$24,Services!$E$24,F46=Services!$C$25,Services!$E$26,F46=Services!$C$27,Services!$E$27,F46=Services!$C$28,Services!$E$28,F46=Services!$C$29,Services!$E$29,F46=Services!$C$30,Services!$E$30,F46=Services!$C$31,Services!$E$31,F46=Services!$C$32,Services!$E$32,F46=Services!$C$33,Services!$E$33,F46=Services!$C$34,Services!$E$34,F46=Services!$C$35,Services!$E$35,F46=Services!$C$36,Services!$E$36,F46=Services!$C$37,Services!$E$37,F46=Services!$C$38,Services!$E$38,F46=Services!$C$39,Services!$E$39,F46=Services!$C$40,Services!$E$40,F46=Services!$C$41,Services!$E$41,F46=Services!$C$42,Services!$E$42,F46=Services!$C$43,Services!$E$43,F46=Services!$C$44,Services!$E$44,F46=Services!$C$45,Services!$E$45,F46=Services!$C$46,Services!$E$46,F46=Services!$C$47,Services!$E$47,F46=Services!$C$48,Services!$E$48,F46="","0"))*J46</f>
        <v>0</v>
      </c>
      <c r="M46" s="26"/>
      <c r="N46" s="27"/>
      <c r="O46" s="150"/>
    </row>
    <row r="47" spans="2:15" x14ac:dyDescent="0.2">
      <c r="E47" s="209"/>
      <c r="F47" s="34"/>
      <c r="G47" s="37"/>
      <c r="H47" s="117"/>
      <c r="I47" s="128" cm="1">
        <f t="array" ref="I47">(_xlfn.IFS(H47=Material!$D$4,Material!$E$4,H47=Material!$D$5,Material!$E$5,H47=Material!$D$6,Material!$E$6,H47=Material!$D$7,Material!$E$7,H47=Material!$D$8,Material!$E$8,H47=Material!$D17,Material!$E$9,H47=Material!$D$10,Material!$E$10,H47=Material!$D$11,Material!$E19,H47=Material!$D$12,Material!$E$12,H47=Material!$D$13,Material!$E$13,H47=Material!$D$14,Material!$E$14,H47=Material!$D$15,Material!$E$15,H47=Material!$D$16,Material!$E$16,H47=Material!$D$17,Material!$E$17,H47=Material!$D$18,Material!$E$18,H47=Material!$D$19,Material!$E$19,H47=Material!$D$20,Material!$E$20,H47=Material!$D$21,Material!$E$21,H47=Material!$D$22,Material!$E$22,H47=Material!$D$23,Material!$E$23,H47=Material!$D$24,Material!$E$24,H47=Material!$D$25,Material!$E$25,H47=Material!$D$26,Material!$E$26,H47=Material!$D$27,Material!$E$27,H47=Material!$D$28,Material!$E$28,H47=Material!$D$29,Material!$E$29,H47=Material!$D$30,Material!$E$30,H47=Material!$D$31,Material!$E$31,H47=Material!$D$32,Material!$E$32,H47=Material!$D$33,Material!$E$33,H47=Material!$D$34,Material!$E$34,H47=Material!$D$35,Material!$E$35,H47=Material!$D$336,Material!$E$36,H47="","0"))</f>
        <v>0</v>
      </c>
      <c r="J47" s="29"/>
      <c r="K47" s="67">
        <f t="shared" si="2"/>
        <v>0</v>
      </c>
      <c r="L47" s="139" cm="1">
        <f t="array" ref="L47">(_xlfn.IFS(F47=Services!$C$21,Services!$E$21,F47=Services!$C$22,Services!$E$22,F47=Services!$C$23,Services!$E$23,F47=Services!$C$24,Services!$E$24,F47=Services!$C$25,Services!$E$26,F47=Services!$C$27,Services!$E$27,F47=Services!$C$28,Services!$E$28,F47=Services!$C$29,Services!$E$29,F47=Services!$C$30,Services!$E$30,F47=Services!$C$31,Services!$E$31,F47=Services!$C$32,Services!$E$32,F47=Services!$C$33,Services!$E$33,F47=Services!$C$34,Services!$E$34,F47=Services!$C$35,Services!$E$35,F47=Services!$C$36,Services!$E$36,F47=Services!$C$37,Services!$E$37,F47=Services!$C$38,Services!$E$38,F47=Services!$C$39,Services!$E$39,F47=Services!$C$40,Services!$E$40,F47=Services!$C$41,Services!$E$41,F47=Services!$C$42,Services!$E$42,F47=Services!$C$43,Services!$E$43,F47=Services!$C$44,Services!$E$44,F47=Services!$C$45,Services!$E$45,F47=Services!$C$46,Services!$E$46,F47=Services!$C$47,Services!$E$47,F47=Services!$C$48,Services!$E$48,F47="","0"))*J47</f>
        <v>0</v>
      </c>
      <c r="M47" s="26"/>
      <c r="N47" s="27"/>
      <c r="O47" s="150"/>
    </row>
    <row r="48" spans="2:15" ht="15" thickBot="1" x14ac:dyDescent="0.25">
      <c r="E48" s="209"/>
      <c r="F48" s="34"/>
      <c r="G48" s="37"/>
      <c r="H48" s="117"/>
      <c r="I48" s="128" cm="1">
        <f t="array" ref="I48">(_xlfn.IFS(H48=Material!$D$4,Material!$E$4,H48=Material!$D$5,Material!$E$5,H48=Material!$D$6,Material!$E$6,H48=Material!$D$7,Material!$E$7,H48=Material!$D$8,Material!$E$8,H48=Material!$D18,Material!$E$9,H48=Material!$D$10,Material!$E$10,H48=Material!$D$11,Material!$E20,H48=Material!$D$12,Material!$E$12,H48=Material!$D$13,Material!$E$13,H48=Material!$D$14,Material!$E$14,H48=Material!$D$15,Material!$E$15,H48=Material!$D$16,Material!$E$16,H48=Material!$D$17,Material!$E$17,H48=Material!$D$18,Material!$E$18,H48=Material!$D$19,Material!$E$19,H48=Material!$D$20,Material!$E$20,H48=Material!$D$21,Material!$E$21,H48=Material!$D$22,Material!$E$22,H48=Material!$D$23,Material!$E$23,H48=Material!$D$24,Material!$E$24,H48=Material!$D$25,Material!$E$25,H48=Material!$D$26,Material!$E$26,H48=Material!$D$27,Material!$E$27,H48=Material!$D$28,Material!$E$28,H48=Material!$D$29,Material!$E$29,H48=Material!$D$30,Material!$E$30,H48=Material!$D$31,Material!$E$31,H48=Material!$D$32,Material!$E$32,H48=Material!$D$33,Material!$E$33,H48=Material!$D$34,Material!$E$34,H48=Material!$D$35,Material!$E$35,H48=Material!$D$336,Material!$E$36,H48="","0"))</f>
        <v>0</v>
      </c>
      <c r="J48" s="29"/>
      <c r="K48" s="67">
        <f t="shared" si="2"/>
        <v>0</v>
      </c>
      <c r="L48" s="139" cm="1">
        <f t="array" ref="L48">(_xlfn.IFS(F48=Services!$C$21,Services!$E$21,F48=Services!$C$22,Services!$E$22,F48=Services!$C$23,Services!$E$23,F48=Services!$C$24,Services!$E$24,F48=Services!$C$25,Services!$E$26,F48=Services!$C$27,Services!$E$27,F48=Services!$C$28,Services!$E$28,F48=Services!$C$29,Services!$E$29,F48=Services!$C$30,Services!$E$30,F48=Services!$C$31,Services!$E$31,F48=Services!$C$32,Services!$E$32,F48=Services!$C$33,Services!$E$33,F48=Services!$C$34,Services!$E$34,F48=Services!$C$35,Services!$E$35,F48=Services!$C$36,Services!$E$36,F48=Services!$C$37,Services!$E$37,F48=Services!$C$38,Services!$E$38,F48=Services!$C$39,Services!$E$39,F48=Services!$C$40,Services!$E$40,F48=Services!$C$41,Services!$E$41,F48=Services!$C$42,Services!$E$42,F48=Services!$C$43,Services!$E$43,F48=Services!$C$44,Services!$E$44,F48=Services!$C$45,Services!$E$45,F48=Services!$C$46,Services!$E$46,F48=Services!$C$47,Services!$E$47,F48=Services!$C$48,Services!$E$48,F48="","0"))*J48</f>
        <v>0</v>
      </c>
      <c r="M48" s="26"/>
      <c r="N48" s="27"/>
      <c r="O48" s="150"/>
    </row>
    <row r="49" spans="5:15" ht="15" thickBot="1" x14ac:dyDescent="0.25">
      <c r="E49" s="209"/>
      <c r="F49" s="85"/>
      <c r="G49" s="38"/>
      <c r="H49" s="118"/>
      <c r="I49" s="134" cm="1">
        <f t="array" ref="I49">(_xlfn.IFS(H49=Material!$D$4,Material!$E$4,H49=Material!$D$5,Material!$E$5,H49=Material!$D$6,Material!$E$6,H49=Material!$D$7,Material!$E$7,H49=Material!$D$8,Material!$E$8,H49=Material!$D19,Material!$E$9,H49=Material!$D$10,Material!$E$10,H49=Material!$D$11,Material!$E21,H49=Material!$D$12,Material!$E$12,H49=Material!$D$13,Material!$E$13,H49=Material!$D$14,Material!$E$14,H49=Material!$D$15,Material!$E$15,H49=Material!$D$16,Material!$E$16,H49=Material!$D$17,Material!$E$17,H49=Material!$D$18,Material!$E$18,H49=Material!$D$19,Material!$E$19,H49=Material!$D$20,Material!$E$20,H49=Material!$D$21,Material!$E$21,H49=Material!$D$22,Material!$E$22,H49=Material!$D$23,Material!$E$23,H49=Material!$D$24,Material!$E$24,H49=Material!$D$25,Material!$E$25,H49=Material!$D$26,Material!$E$26,H49=Material!$D$27,Material!$E$27,H49=Material!$D$28,Material!$E$28,H49=Material!$D$29,Material!$E$29,H49=Material!$D$30,Material!$E$30,H49=Material!$D$31,Material!$E$31,H49=Material!$D$32,Material!$E$32,H49=Material!$D$33,Material!$E$33,H49=Material!$D$34,Material!$E$34,H49=Material!$D$35,Material!$E$35,H49=Material!$D$336,Material!$E$36,H49="","0"))</f>
        <v>0</v>
      </c>
      <c r="J49" s="30"/>
      <c r="K49" s="67">
        <f t="shared" si="2"/>
        <v>0</v>
      </c>
      <c r="L49" s="140" cm="1">
        <f t="array" ref="L49">(_xlfn.IFS(F49=Services!$C$21,Services!$E$21,F49=Services!$C$22,Services!$E$22,F49=Services!$C$23,Services!$E$23,F49=Services!$C$24,Services!$E$24,F49=Services!$C$25,Services!$E$26,F49=Services!$C$27,Services!$E$27,F49=Services!$C$28,Services!$E$28,F49=Services!$C$29,Services!$E$29,F49=Services!$C$30,Services!$E$30,F49=Services!$C$31,Services!$E$31,F49=Services!$C$32,Services!$E$32,F49=Services!$C$33,Services!$E$33,F49=Services!$C$34,Services!$E$34,F49=Services!$C$35,Services!$E$35,F49=Services!$C$36,Services!$E$36,F49=Services!$C$37,Services!$E$37,F49=Services!$C$38,Services!$E$38,F49=Services!$C$39,Services!$E$39,F49=Services!$C$40,Services!$E$40,F49=Services!$C$41,Services!$E$41,F49=Services!$C$42,Services!$E$42,F49=Services!$C$43,Services!$E$43,F49=Services!$C$44,Services!$E$44,F49=Services!$C$45,Services!$E$45,F49=Services!$C$46,Services!$E$46,F49=Services!$C$47,Services!$E$47,F49=Services!$C$48,Services!$E$48,F49="","0"))*J49</f>
        <v>0</v>
      </c>
      <c r="M49" s="109"/>
      <c r="N49" s="32"/>
      <c r="O49" s="147" t="s">
        <v>225</v>
      </c>
    </row>
    <row r="50" spans="5:15" ht="16" customHeight="1" thickBot="1" x14ac:dyDescent="0.25">
      <c r="E50" s="210"/>
      <c r="F50" s="101"/>
      <c r="G50" s="101"/>
      <c r="H50" s="123" t="s">
        <v>71</v>
      </c>
      <c r="I50" s="217">
        <f>I44*J44+I45*J45+I46*J46+I47*J47+I48*J48+I49*J49</f>
        <v>0</v>
      </c>
      <c r="J50" s="218"/>
      <c r="K50" s="219"/>
      <c r="L50" s="113">
        <f>SUM(L44:L49)</f>
        <v>0</v>
      </c>
      <c r="M50" s="193">
        <f>(N44/60)*M44+(N45/60)*M45+(N46/60)*M46+(N47/60)*M47+(N48/60)*M48+(N49/60)*M49</f>
        <v>0</v>
      </c>
      <c r="N50" s="194"/>
      <c r="O50" s="148">
        <f>(I50+L50+M50)</f>
        <v>0</v>
      </c>
    </row>
    <row r="51" spans="5:15" ht="15" thickTop="1" x14ac:dyDescent="0.2">
      <c r="E51" s="211" t="s">
        <v>18</v>
      </c>
      <c r="F51" s="94"/>
      <c r="G51" s="102"/>
      <c r="H51" s="122"/>
      <c r="I51" s="129" cm="1">
        <f t="array" ref="I51">(_xlfn.IFS(H51=Material!$D$4,Material!$E$4,H51=Material!$D$5,Material!$E$5,H51=Material!$D$6,Material!$E$6,H51=Material!$D$7,Material!$E$7,H51=Material!$D$8,Material!$E$8,H51=Material!$D14,Material!$E$9,H51=Material!$D$10,Material!$E$10,H51=Material!$D$11,Material!$E16,H51=Material!$D$12,Material!$E$12,H51=Material!$D$13,Material!$E$13,H51=Material!$D$14,Material!$E$14,H51=Material!$D$15,Material!$E$15,H51=Material!$D$16,Material!$E$16,H51=Material!$D$17,Material!$E$17,H51=Material!$D$18,Material!$E$18,H51=Material!$D$19,Material!$E$19,H51=Material!$D$20,Material!$E$20,H51=Material!$D$21,Material!$E$21,H51=Material!$D$22,Material!$E$22,H51=Material!$D$23,Material!$E$23,H51=Material!$D$24,Material!$E$24,H51=Material!$D$25,Material!$E$25,H51=Material!$D$26,Material!$E$26,H51=Material!$D$27,Material!$E$27,H51=Material!$D$28,Material!$E$28,H51=Material!$D$29,Material!$E$29,H51=Material!$D$30,Material!$E$30,H51=Material!$D$31,Material!$E$31,H51=Material!$D$32,Material!$E$32,H51=Material!$D$33,Material!$E$33,H51=Material!$D$34,Material!$E$34,H51=Material!$D$35,Material!$E$35,H51=Material!$D$336,Material!$E$36,H51="","0"))</f>
        <v>0</v>
      </c>
      <c r="J51" s="96"/>
      <c r="K51" s="130">
        <f>I51*J51</f>
        <v>0</v>
      </c>
      <c r="L51" s="138" cm="1">
        <f t="array" ref="L51">(_xlfn.IFS(F51=Services!$C$49,Services!$E$49,F51=Services!$C$50,Services!$E$50,F51=Services!$C$51,Services!$E$51,F51=Services!$C$52,Services!$E$52,F51=Services!$C$53,Services!$E$53,F51=Services!$C$54,Services!$E$54,F51=Services!$C$55,Services!$E$55,F51=Services!$C$56,Services!$E$56,F51=Services!$C$57,Services!$E$57,F51=Services!$C$58,Services!$E$58,F51=Services!$C$59,Services!$E$59,F51=Services!$C$60,Services!$E$60,F51=Services!$C$61,Services!$E$61,F51="","0"))*J51</f>
        <v>0</v>
      </c>
      <c r="M51" s="110"/>
      <c r="N51" s="97"/>
      <c r="O51" s="149"/>
    </row>
    <row r="52" spans="5:15" x14ac:dyDescent="0.2">
      <c r="E52" s="212"/>
      <c r="G52" s="39"/>
      <c r="H52" s="117"/>
      <c r="I52" s="131" cm="1">
        <f t="array" ref="I52">(_xlfn.IFS(H52=Material!$D$4,Material!$E$4,H52=Material!$D$5,Material!$E$5,H52=Material!$D$6,Material!$E$6,H52=Material!$D$7,Material!$E$7,H52=Material!$D$8,Material!$E$8,H52=Material!$D15,Material!$E$9,H52=Material!$D$10,Material!$E$10,H52=Material!$D$11,Material!$E17,H52=Material!$D$12,Material!$E$12,H52=Material!$D$13,Material!$E$13,H52=Material!$D$14,Material!$E$14,H52=Material!$D$15,Material!$E$15,H52=Material!$D$16,Material!$E$16,H52=Material!$D$17,Material!$E$17,H52=Material!$D$18,Material!$E$18,H52=Material!$D$19,Material!$E$19,H52=Material!$D$20,Material!$E$20,H52=Material!$D$21,Material!$E$21,H52=Material!$D$22,Material!$E$22,H52=Material!$D$23,Material!$E$23,H52=Material!$D$24,Material!$E$24,H52=Material!$D$25,Material!$E$25,H52=Material!$D$26,Material!$E$26,H52=Material!$D$27,Material!$E$27,H52=Material!$D$28,Material!$E$28,H52=Material!$D$29,Material!$E$29,H52=Material!$D$30,Material!$E$30,H52=Material!$D$31,Material!$E$31,H52=Material!$D$32,Material!$E$32,H52=Material!$D$33,Material!$E$33,H52=Material!$D$34,Material!$E$34,H52=Material!$D$35,Material!$E$35,H52=Material!$D$336,Material!$E$36,H52="","0"))</f>
        <v>0</v>
      </c>
      <c r="J52" s="29"/>
      <c r="K52" s="67">
        <f t="shared" ref="K52:K56" si="3">I52*J52</f>
        <v>0</v>
      </c>
      <c r="L52" s="139" cm="1">
        <f t="array" ref="L52">(_xlfn.IFS(F52=Services!$C$49,Services!$E$49,F52=Services!$C$50,Services!$E$50,F52=Services!$C$51,Services!$E$51,F52=Services!$C$52,Services!$E$52,F52=Services!$C$53,Services!$E$53,F52=Services!$C$54,Services!$E$54,F52=Services!$C$55,Services!$E$55,F52=Services!$C$56,Services!$E$56,F52=Services!$C$57,Services!$E$57,F52=Services!$C$58,Services!$E$58,F52=Services!$C$59,Services!$E$59,F52=Services!$C$60,Services!$E$60,F52=Services!$C$61,Services!$E$61,F52="","0"))*J52</f>
        <v>0</v>
      </c>
      <c r="M52" s="26"/>
      <c r="N52" s="27"/>
      <c r="O52" s="150"/>
    </row>
    <row r="53" spans="5:15" x14ac:dyDescent="0.2">
      <c r="E53" s="212"/>
      <c r="F53" s="34"/>
      <c r="G53" s="39"/>
      <c r="H53" s="117"/>
      <c r="I53" s="131" cm="1">
        <f t="array" ref="I53">(_xlfn.IFS(H53=Material!$D$4,Material!$E$4,H53=Material!$D$5,Material!$E$5,H53=Material!$D$6,Material!$E$6,H53=Material!$D$7,Material!$E$7,H53=Material!$D$8,Material!$E$8,H53=Material!$D16,Material!$E$9,H53=Material!$D$10,Material!$E$10,H53=Material!$D$11,Material!$E18,H53=Material!$D$12,Material!$E$12,H53=Material!$D$13,Material!$E$13,H53=Material!$D$14,Material!$E$14,H53=Material!$D$15,Material!$E$15,H53=Material!$D$16,Material!$E$16,H53=Material!$D$17,Material!$E$17,H53=Material!$D$18,Material!$E$18,H53=Material!$D$19,Material!$E$19,H53=Material!$D$20,Material!$E$20,H53=Material!$D$21,Material!$E$21,H53=Material!$D$22,Material!$E$22,H53=Material!$D$23,Material!$E$23,H53=Material!$D$24,Material!$E$24,H53=Material!$D$25,Material!$E$25,H53=Material!$D$26,Material!$E$26,H53=Material!$D$27,Material!$E$27,H53=Material!$D$28,Material!$E$28,H53=Material!$D$29,Material!$E$29,H53=Material!$D$30,Material!$E$30,H53=Material!$D$31,Material!$E$31,H53=Material!$D$32,Material!$E$32,H53=Material!$D$33,Material!$E$33,H53=Material!$D$34,Material!$E$34,H53=Material!$D$35,Material!$E$35,H53=Material!$D$336,Material!$E$36,H53="","0"))</f>
        <v>0</v>
      </c>
      <c r="J53" s="29"/>
      <c r="K53" s="67">
        <f t="shared" si="3"/>
        <v>0</v>
      </c>
      <c r="L53" s="139" cm="1">
        <f t="array" ref="L53">(_xlfn.IFS(F53=Services!$C$49,Services!$E$49,F53=Services!$C$50,Services!$E$50,F53=Services!$C$51,Services!$E$51,F53=Services!$C$52,Services!$E$52,F53=Services!$C$53,Services!$E$53,F53=Services!$C$54,Services!$E$54,F53=Services!$C$55,Services!$E$55,F53=Services!$C$56,Services!$E$56,F53=Services!$C$57,Services!$E$57,F53=Services!$C$58,Services!$E$58,F53=Services!$C$59,Services!$E$59,F53=Services!$C$60,Services!$E$60,F53=Services!$C$61,Services!$E$61,F53="","0"))*J53</f>
        <v>0</v>
      </c>
      <c r="M53" s="26"/>
      <c r="N53" s="27"/>
      <c r="O53" s="150"/>
    </row>
    <row r="54" spans="5:15" x14ac:dyDescent="0.2">
      <c r="E54" s="212"/>
      <c r="F54" s="34"/>
      <c r="G54" s="39"/>
      <c r="H54" s="117"/>
      <c r="I54" s="131" cm="1">
        <f t="array" ref="I54">(_xlfn.IFS(H54=Material!$D$4,Material!$E$4,H54=Material!$D$5,Material!$E$5,H54=Material!$D$6,Material!$E$6,H54=Material!$D$7,Material!$E$7,H54=Material!$D$8,Material!$E$8,H54=Material!$D17,Material!$E$9,H54=Material!$D$10,Material!$E$10,H54=Material!$D$11,Material!$E19,H54=Material!$D$12,Material!$E$12,H54=Material!$D$13,Material!$E$13,H54=Material!$D$14,Material!$E$14,H54=Material!$D$15,Material!$E$15,H54=Material!$D$16,Material!$E$16,H54=Material!$D$17,Material!$E$17,H54=Material!$D$18,Material!$E$18,H54=Material!$D$19,Material!$E$19,H54=Material!$D$20,Material!$E$20,H54=Material!$D$21,Material!$E$21,H54=Material!$D$22,Material!$E$22,H54=Material!$D$23,Material!$E$23,H54=Material!$D$24,Material!$E$24,H54=Material!$D$25,Material!$E$25,H54=Material!$D$26,Material!$E$26,H54=Material!$D$27,Material!$E$27,H54=Material!$D$28,Material!$E$28,H54=Material!$D$29,Material!$E$29,H54=Material!$D$30,Material!$E$30,H54=Material!$D$31,Material!$E$31,H54=Material!$D$32,Material!$E$32,H54=Material!$D$33,Material!$E$33,H54=Material!$D$34,Material!$E$34,H54=Material!$D$35,Material!$E$35,H54=Material!$D$336,Material!$E$36,H54="","0"))</f>
        <v>0</v>
      </c>
      <c r="J54" s="29"/>
      <c r="K54" s="67">
        <f t="shared" si="3"/>
        <v>0</v>
      </c>
      <c r="L54" s="139" cm="1">
        <f t="array" ref="L54">(_xlfn.IFS(F54=Services!$C$49,Services!$E$49,F54=Services!$C$50,Services!$E$50,F54=Services!$C$51,Services!$E$51,F54=Services!$C$52,Services!$E$52,F54=Services!$C$53,Services!$E$53,F54=Services!$C$54,Services!$E$54,F54=Services!$C$55,Services!$E$55,F54=Services!$C$56,Services!$E$56,F54=Services!$C$57,Services!$E$57,F54=Services!$C$58,Services!$E$58,F54=Services!$C$59,Services!$E$59,F54=Services!$C$60,Services!$E$60,F54=Services!$C$61,Services!$E$61,F54="","0"))*J54</f>
        <v>0</v>
      </c>
      <c r="M54" s="26"/>
      <c r="N54" s="27"/>
      <c r="O54" s="150"/>
    </row>
    <row r="55" spans="5:15" ht="15" thickBot="1" x14ac:dyDescent="0.25">
      <c r="E55" s="212"/>
      <c r="F55" s="34"/>
      <c r="G55" s="39"/>
      <c r="H55" s="117"/>
      <c r="I55" s="131" cm="1">
        <f t="array" ref="I55">(_xlfn.IFS(H55=Material!$D$4,Material!$E$4,H55=Material!$D$5,Material!$E$5,H55=Material!$D$6,Material!$E$6,H55=Material!$D$7,Material!$E$7,H55=Material!$D$8,Material!$E$8,H55=Material!$D18,Material!$E$9,H55=Material!$D$10,Material!$E$10,H55=Material!$D$11,Material!$E20,H55=Material!$D$12,Material!$E$12,H55=Material!$D$13,Material!$E$13,H55=Material!$D$14,Material!$E$14,H55=Material!$D$15,Material!$E$15,H55=Material!$D$16,Material!$E$16,H55=Material!$D$17,Material!$E$17,H55=Material!$D$18,Material!$E$18,H55=Material!$D$19,Material!$E$19,H55=Material!$D$20,Material!$E$20,H55=Material!$D$21,Material!$E$21,H55=Material!$D$22,Material!$E$22,H55=Material!$D$23,Material!$E$23,H55=Material!$D$24,Material!$E$24,H55=Material!$D$25,Material!$E$25,H55=Material!$D$26,Material!$E$26,H55=Material!$D$27,Material!$E$27,H55=Material!$D$28,Material!$E$28,H55=Material!$D$29,Material!$E$29,H55=Material!$D$30,Material!$E$30,H55=Material!$D$31,Material!$E$31,H55=Material!$D$32,Material!$E$32,H55=Material!$D$33,Material!$E$33,H55=Material!$D$34,Material!$E$34,H55=Material!$D$35,Material!$E$35,H55=Material!$D$336,Material!$E$36,H55="","0"))</f>
        <v>0</v>
      </c>
      <c r="J55" s="29"/>
      <c r="K55" s="67">
        <f t="shared" si="3"/>
        <v>0</v>
      </c>
      <c r="L55" s="139" cm="1">
        <f t="array" ref="L55">(_xlfn.IFS(F55=Services!$C$49,Services!$E$49,F55=Services!$C$50,Services!$E$50,F55=Services!$C$51,Services!$E$51,F55=Services!$C$52,Services!$E$52,F55=Services!$C$53,Services!$E$53,F55=Services!$C$54,Services!$E$54,F55=Services!$C$55,Services!$E$55,F55=Services!$C$56,Services!$E$56,F55=Services!$C$57,Services!$E$57,F55=Services!$C$58,Services!$E$58,F55=Services!$C$59,Services!$E$59,F55=Services!$C$60,Services!$E$60,F55=Services!$C$61,Services!$E$61,F55="","0"))*J55</f>
        <v>0</v>
      </c>
      <c r="M55" s="26"/>
      <c r="N55" s="27"/>
      <c r="O55" s="150"/>
    </row>
    <row r="56" spans="5:15" ht="15" thickBot="1" x14ac:dyDescent="0.25">
      <c r="E56" s="212"/>
      <c r="F56" s="85"/>
      <c r="G56" s="40"/>
      <c r="H56" s="118"/>
      <c r="I56" s="133" cm="1">
        <f t="array" ref="I56">(_xlfn.IFS(H56=Material!$D$4,Material!$E$4,H56=Material!$D$5,Material!$E$5,H56=Material!$D$6,Material!$E$6,H56=Material!$D$7,Material!$E$7,H56=Material!$D$8,Material!$E$8,H56=Material!$D19,Material!$E$9,H56=Material!$D$10,Material!$E$10,H56=Material!$D$11,Material!$E21,H56=Material!$D$12,Material!$E$12,H56=Material!$D$13,Material!$E$13,H56=Material!$D$14,Material!$E$14,H56=Material!$D$15,Material!$E$15,H56=Material!$D$16,Material!$E$16,H56=Material!$D$17,Material!$E$17,H56=Material!$D$18,Material!$E$18,H56=Material!$D$19,Material!$E$19,H56=Material!$D$20,Material!$E$20,H56=Material!$D$21,Material!$E$21,H56=Material!$D$22,Material!$E$22,H56=Material!$D$23,Material!$E$23,H56=Material!$D$24,Material!$E$24,H56=Material!$D$25,Material!$E$25,H56=Material!$D$26,Material!$E$26,H56=Material!$D$27,Material!$E$27,H56=Material!$D$28,Material!$E$28,H56=Material!$D$29,Material!$E$29,H56=Material!$D$30,Material!$E$30,H56=Material!$D$31,Material!$E$31,H56=Material!$D$32,Material!$E$32,H56=Material!$D$33,Material!$E$33,H56=Material!$D$34,Material!$E$34,H56=Material!$D$35,Material!$E$35,H56=Material!$D$336,Material!$E$36,H56="","0"))</f>
        <v>0</v>
      </c>
      <c r="J56" s="30"/>
      <c r="K56" s="67">
        <f t="shared" si="3"/>
        <v>0</v>
      </c>
      <c r="L56" s="140" cm="1">
        <f t="array" ref="L56">(_xlfn.IFS(F56=Services!$C$49,Services!$E$49,F56=Services!$C$50,Services!$E$50,F56=Services!$C$51,Services!$E$51,F56=Services!$C$52,Services!$E$52,F56=Services!$C$53,Services!$E$53,F56=Services!$C$54,Services!$E$54,F56=Services!$C$55,Services!$E$55,F56=Services!$C$56,Services!$E$56,F56=Services!$C$57,Services!$E$57,F56=Services!$C$58,Services!$E$58,F56=Services!$C$59,Services!$E$59,F56=Services!$C$60,Services!$E$60,F56=Services!$C$61,Services!$E$61,F56="","0"))*J56</f>
        <v>0</v>
      </c>
      <c r="M56" s="109"/>
      <c r="N56" s="32"/>
      <c r="O56" s="147" t="s">
        <v>226</v>
      </c>
    </row>
    <row r="57" spans="5:15" ht="16" customHeight="1" thickBot="1" x14ac:dyDescent="0.25">
      <c r="E57" s="213"/>
      <c r="F57" s="103"/>
      <c r="G57" s="103"/>
      <c r="H57" s="124" t="s">
        <v>71</v>
      </c>
      <c r="I57" s="220">
        <f>I51*J51+I52*J52+I53*J53+I54*J54+I55*J55+I56*J56</f>
        <v>0</v>
      </c>
      <c r="J57" s="221"/>
      <c r="K57" s="222"/>
      <c r="L57" s="114">
        <f>SUM(L51:L56)</f>
        <v>0</v>
      </c>
      <c r="M57" s="193">
        <f>(N51/60)*M51+(N52/60)*M52+(N53/60)*M53+(N54/60)*M54+(N55/60)*M55+(N56/60)*M56</f>
        <v>0</v>
      </c>
      <c r="N57" s="194"/>
      <c r="O57" s="148">
        <f>(I57+L57+M57)</f>
        <v>0</v>
      </c>
    </row>
    <row r="58" spans="5:15" ht="15" thickTop="1" x14ac:dyDescent="0.2">
      <c r="E58" s="235" t="s">
        <v>2</v>
      </c>
      <c r="F58" s="100"/>
      <c r="G58" s="104"/>
      <c r="H58" s="122"/>
      <c r="I58" s="129" cm="1">
        <f t="array" ref="I58">(_xlfn.IFS(H58=Material!$D$4,Material!$E$4,H58=Material!$D$5,Material!$E$5,H58=Material!$D$6,Material!$E$6,H58=Material!$D$7,Material!$E$7,H58=Material!$D$8,Material!$E$8,H58=Material!$D19,Material!$E$9,H58=Material!$D$10,Material!$E$10,H58=Material!$D$11,Material!$E21,H58=Material!$D$12,Material!$E$12,H58=Material!$D$13,Material!$E$13,H58=Material!$D$14,Material!$E$14,H58=Material!$D$15,Material!$E$15,H58=Material!$D$16,Material!$E$16,H58=Material!$D$17,Material!$E$17,H58=Material!$D$18,Material!$E$18,H58=Material!$D$19,Material!$E$19,H58=Material!$D$20,Material!$E$20,H58=Material!$D$21,Material!$E$21,H58=Material!$D$22,Material!$E$22,H58=Material!$D$23,Material!$E$23,H58=Material!$D$24,Material!$E$24,H58=Material!$D$25,Material!$E$25,H58=Material!$D$26,Material!$E$26,H58=Material!$D$27,Material!$E$27,H58=Material!$D$28,Material!$E$28,H58=Material!$D$29,Material!$E$29,H58=Material!$D$30,Material!$E$30,H58=Material!$D$31,Material!$E$31,H58=Material!$D$32,Material!$E$32,H58=Material!$D$33,Material!$E$33,H58=Material!$D$34,Material!$E$34,H58=Material!$D$35,Material!$E$35,H58=Material!$D$336,Material!$E$36,H58="","0"))</f>
        <v>0</v>
      </c>
      <c r="J58" s="96"/>
      <c r="K58" s="130">
        <f>I58*J58</f>
        <v>0</v>
      </c>
      <c r="L58" s="138" cm="1">
        <f t="array" ref="L58">(_xlfn.IFS(F58=Services!$C$62,Services!$E$62,F58=Services!$C$63,Services!$E$63,F58=Services!$C$64,Services!$E$64,F58=Services!$C$65,Services!$E$65,F58=Services!$C$66,Services!$E$66,F58=Services!$C$67,Services!$E$67,F58="","0"))*J58</f>
        <v>0</v>
      </c>
      <c r="M58" s="110"/>
      <c r="N58" s="97"/>
      <c r="O58" s="149"/>
    </row>
    <row r="59" spans="5:15" x14ac:dyDescent="0.2">
      <c r="E59" s="236"/>
      <c r="F59" s="23"/>
      <c r="G59" s="41"/>
      <c r="H59" s="117"/>
      <c r="I59" s="131" cm="1">
        <f t="array" ref="I59">(_xlfn.IFS(H59=Material!$D$4,Material!$E$4,H59=Material!$D$5,Material!$E$5,H59=Material!$D$6,Material!$E$6,H59=Material!$D$7,Material!$E$7,H59=Material!$D$8,Material!$E$8,H59=Material!$D20,Material!$E$9,H59=Material!$D$10,Material!$E$10,H59=Material!$D$11,Material!$E22,H59=Material!$D$12,Material!$E$12,H59=Material!$D$13,Material!$E$13,H59=Material!$D$14,Material!$E$14,H59=Material!$D$15,Material!$E$15,H59=Material!$D$16,Material!$E$16,H59=Material!$D$17,Material!$E$17,H59=Material!$D$18,Material!$E$18,H59=Material!$D$19,Material!$E$19,H59=Material!$D$20,Material!$E$20,H59=Material!$D$21,Material!$E$21,H59=Material!$D$22,Material!$E$22,H59=Material!$D$23,Material!$E$23,H59=Material!$D$24,Material!$E$24,H59=Material!$D$25,Material!$E$25,H59=Material!$D$26,Material!$E$26,H59=Material!$D$27,Material!$E$27,H59=Material!$D$28,Material!$E$28,H59=Material!$D$29,Material!$E$29,H59=Material!$D$30,Material!$E$30,H59=Material!$D$31,Material!$E$31,H59=Material!$D$32,Material!$E$32,H59=Material!$D$33,Material!$E$33,H59=Material!$D$34,Material!$E$34,H59=Material!$D$35,Material!$E$35,H59=Material!$D$336,Material!$E$36,H59="","0"))</f>
        <v>0</v>
      </c>
      <c r="J59" s="29"/>
      <c r="K59" s="67">
        <f t="shared" ref="K59:K63" si="4">I59*J59</f>
        <v>0</v>
      </c>
      <c r="L59" s="139" cm="1">
        <f t="array" ref="L59">(_xlfn.IFS(F59=Services!$C$62,Services!$E$62,F59=Services!$C$63,Services!$E$63,F59=Services!$C$64,Services!$E$64,F59=Services!$C$65,Services!$E$65,F59=Services!$C$66,Services!$E$66,F59=Services!$C$67,Services!$E$67,F59="","0"))*J59</f>
        <v>0</v>
      </c>
      <c r="M59" s="26"/>
      <c r="N59" s="27"/>
      <c r="O59" s="150"/>
    </row>
    <row r="60" spans="5:15" x14ac:dyDescent="0.2">
      <c r="E60" s="236"/>
      <c r="F60" s="23"/>
      <c r="G60" s="41"/>
      <c r="H60" s="117"/>
      <c r="I60" s="131" cm="1">
        <f t="array" ref="I60">(_xlfn.IFS(H60=Material!$D$4,Material!$E$4,H60=Material!$D$5,Material!$E$5,H60=Material!$D$6,Material!$E$6,H60=Material!$D$7,Material!$E$7,H60=Material!$D$8,Material!$E$8,H60=Material!$D21,Material!$E$9,H60=Material!$D$10,Material!$E$10,H60=Material!$D$11,Material!$E23,H60=Material!$D$12,Material!$E$12,H60=Material!$D$13,Material!$E$13,H60=Material!$D$14,Material!$E$14,H60=Material!$D$15,Material!$E$15,H60=Material!$D$16,Material!$E$16,H60=Material!$D$17,Material!$E$17,H60=Material!$D$18,Material!$E$18,H60=Material!$D$19,Material!$E$19,H60=Material!$D$20,Material!$E$20,H60=Material!$D$21,Material!$E$21,H60=Material!$D$22,Material!$E$22,H60=Material!$D$23,Material!$E$23,H60=Material!$D$24,Material!$E$24,H60=Material!$D$25,Material!$E$25,H60=Material!$D$26,Material!$E$26,H60=Material!$D$27,Material!$E$27,H60=Material!$D$28,Material!$E$28,H60=Material!$D$29,Material!$E$29,H60=Material!$D$30,Material!$E$30,H60=Material!$D$31,Material!$E$31,H60=Material!$D$32,Material!$E$32,H60=Material!$D$33,Material!$E$33,H60=Material!$D$34,Material!$E$34,H60=Material!$D$35,Material!$E$35,H60=Material!$D$336,Material!$E$36,H60="","0"))</f>
        <v>0</v>
      </c>
      <c r="J60" s="29"/>
      <c r="K60" s="67">
        <f>I60*J60</f>
        <v>0</v>
      </c>
      <c r="L60" s="139" cm="1">
        <f t="array" ref="L60">(_xlfn.IFS(F60=Services!$C$62,Services!$E$62,F60=Services!$C$63,Services!$E$63,F60=Services!$C$64,Services!$E$64,F60=Services!$C$65,Services!$E$65,F60=Services!$C$66,Services!$E$66,F60=Services!$C$67,Services!$E$67,F60="","0"))*J60</f>
        <v>0</v>
      </c>
      <c r="M60" s="26"/>
      <c r="N60" s="27"/>
      <c r="O60" s="150"/>
    </row>
    <row r="61" spans="5:15" x14ac:dyDescent="0.2">
      <c r="E61" s="236"/>
      <c r="F61" s="23"/>
      <c r="G61" s="41"/>
      <c r="H61" s="117"/>
      <c r="I61" s="131" cm="1">
        <f t="array" ref="I61">(_xlfn.IFS(H61=Material!$D$4,Material!$E$4,H61=Material!$D$5,Material!$E$5,H61=Material!$D$6,Material!$E$6,H61=Material!$D$7,Material!$E$7,H61=Material!$D$8,Material!$E$8,H61=Material!$D22,Material!$E$9,H61=Material!$D$10,Material!$E$10,H61=Material!$D$11,Material!$E24,H61=Material!$D$12,Material!$E$12,H61=Material!$D$13,Material!$E$13,H61=Material!$D$14,Material!$E$14,H61=Material!$D$15,Material!$E$15,H61=Material!$D$16,Material!$E$16,H61=Material!$D$17,Material!$E$17,H61=Material!$D$18,Material!$E$18,H61=Material!$D$19,Material!$E$19,H61=Material!$D$20,Material!$E$20,H61=Material!$D$21,Material!$E$21,H61=Material!$D$22,Material!$E$22,H61=Material!$D$23,Material!$E$23,H61=Material!$D$24,Material!$E$24,H61=Material!$D$25,Material!$E$25,H61=Material!$D$26,Material!$E$26,H61=Material!$D$27,Material!$E$27,H61=Material!$D$28,Material!$E$28,H61=Material!$D$29,Material!$E$29,H61=Material!$D$30,Material!$E$30,H61=Material!$D$31,Material!$E$31,H61=Material!$D$32,Material!$E$32,H61=Material!$D$33,Material!$E$33,H61=Material!$D$34,Material!$E$34,H61=Material!$D$35,Material!$E$35,H61=Material!$D$336,Material!$E$36,H61="","0"))</f>
        <v>0</v>
      </c>
      <c r="J61" s="29"/>
      <c r="K61" s="67">
        <f t="shared" si="4"/>
        <v>0</v>
      </c>
      <c r="L61" s="139" cm="1">
        <f t="array" ref="L61">(_xlfn.IFS(F61=Services!$C$62,Services!$E$62,F61=Services!$C$63,Services!$E$63,F61=Services!$C$64,Services!$E$64,F61=Services!$C$65,Services!$E$65,F61=Services!$C$66,Services!$E$66,F61=Services!$C$67,Services!$E$67,F61="","0"))*J61</f>
        <v>0</v>
      </c>
      <c r="M61" s="26"/>
      <c r="N61" s="27"/>
      <c r="O61" s="150"/>
    </row>
    <row r="62" spans="5:15" ht="15" thickBot="1" x14ac:dyDescent="0.25">
      <c r="E62" s="236"/>
      <c r="F62" s="23"/>
      <c r="G62" s="41"/>
      <c r="H62" s="117"/>
      <c r="I62" s="131" cm="1">
        <f t="array" ref="I62">(_xlfn.IFS(H62=Material!$D$4,Material!$E$4,H62=Material!$D$5,Material!$E$5,H62=Material!$D$6,Material!$E$6,H62=Material!$D$7,Material!$E$7,H62=Material!$D$8,Material!$E$8,H62=Material!$D23,Material!$E$9,H62=Material!$D$10,Material!$E$10,H62=Material!$D$11,Material!$E25,H62=Material!$D$12,Material!$E$12,H62=Material!$D$13,Material!$E$13,H62=Material!$D$14,Material!$E$14,H62=Material!$D$15,Material!$E$15,H62=Material!$D$16,Material!$E$16,H62=Material!$D$17,Material!$E$17,H62=Material!$D$18,Material!$E$18,H62=Material!$D$19,Material!$E$19,H62=Material!$D$20,Material!$E$20,H62=Material!$D$21,Material!$E$21,H62=Material!$D$22,Material!$E$22,H62=Material!$D$23,Material!$E$23,H62=Material!$D$24,Material!$E$24,H62=Material!$D$25,Material!$E$25,H62=Material!$D$26,Material!$E$26,H62=Material!$D$27,Material!$E$27,H62=Material!$D$28,Material!$E$28,H62=Material!$D$29,Material!$E$29,H62=Material!$D$30,Material!$E$30,H62=Material!$D$31,Material!$E$31,H62=Material!$D$32,Material!$E$32,H62=Material!$D$33,Material!$E$33,H62=Material!$D$34,Material!$E$34,H62=Material!$D$35,Material!$E$35,H62=Material!$D$336,Material!$E$36,H62="","0"))</f>
        <v>0</v>
      </c>
      <c r="J62" s="29"/>
      <c r="K62" s="67">
        <f t="shared" si="4"/>
        <v>0</v>
      </c>
      <c r="L62" s="139" cm="1">
        <f t="array" ref="L62">(_xlfn.IFS(F62=Services!$C$62,Services!$E$62,F62=Services!$C$63,Services!$E$63,F62=Services!$C$64,Services!$E$64,F62=Services!$C$65,Services!$E$65,F62=Services!$C$66,Services!$E$66,F62=Services!$C$67,Services!$E$67,F62="","0"))*J62</f>
        <v>0</v>
      </c>
      <c r="M62" s="26"/>
      <c r="N62" s="27"/>
      <c r="O62" s="150"/>
    </row>
    <row r="63" spans="5:15" ht="15" thickBot="1" x14ac:dyDescent="0.25">
      <c r="E63" s="236"/>
      <c r="F63" s="31"/>
      <c r="G63" s="42"/>
      <c r="H63" s="118"/>
      <c r="I63" s="133" cm="1">
        <f t="array" ref="I63">(_xlfn.IFS(H63=Material!$D$4,Material!$E$4,H63=Material!$D$5,Material!$E$5,H63=Material!$D$6,Material!$E$6,H63=Material!$D$7,Material!$E$7,H63=Material!$D$8,Material!$E$8,H63=Material!$D24,Material!$E$9,H63=Material!$D$10,Material!$E$10,H63=Material!$D$11,Material!$E26,H63=Material!$D$12,Material!$E$12,H63=Material!$D$13,Material!$E$13,H63=Material!$D$14,Material!$E$14,H63=Material!$D$15,Material!$E$15,H63=Material!$D$16,Material!$E$16,H63=Material!$D$17,Material!$E$17,H63=Material!$D$18,Material!$E$18,H63=Material!$D$19,Material!$E$19,H63=Material!$D$20,Material!$E$20,H63=Material!$D$21,Material!$E$21,H63=Material!$D$22,Material!$E$22,H63=Material!$D$23,Material!$E$23,H63=Material!$D$24,Material!$E$24,H63=Material!$D$25,Material!$E$25,H63=Material!$D$26,Material!$E$26,H63=Material!$D$27,Material!$E$27,H63=Material!$D$28,Material!$E$28,H63=Material!$D$29,Material!$E$29,H63=Material!$D$30,Material!$E$30,H63=Material!$D$31,Material!$E$31,H63=Material!$D$32,Material!$E$32,H63=Material!$D$33,Material!$E$33,H63=Material!$D$34,Material!$E$34,H63=Material!$D$35,Material!$E$35,H63=Material!$D$336,Material!$E$36,H63="","0"))</f>
        <v>0</v>
      </c>
      <c r="J63" s="30"/>
      <c r="K63" s="67">
        <f t="shared" si="4"/>
        <v>0</v>
      </c>
      <c r="L63" s="140" cm="1">
        <f t="array" ref="L63">(_xlfn.IFS(F63=Services!$C$62,Services!$E$62,F63=Services!$C$63,Services!$E$63,F63=Services!$C$64,Services!$E$64,F63=Services!$C$65,Services!$E$65,F63=Services!$C$66,Services!$E$66,F63=Services!$C$67,Services!$E$67,F63="","0"))*J63</f>
        <v>0</v>
      </c>
      <c r="M63" s="109"/>
      <c r="N63" s="32"/>
      <c r="O63" s="147" t="s">
        <v>227</v>
      </c>
    </row>
    <row r="64" spans="5:15" ht="16" customHeight="1" thickBot="1" x14ac:dyDescent="0.25">
      <c r="E64" s="237"/>
      <c r="F64" s="105"/>
      <c r="G64" s="105"/>
      <c r="H64" s="125" t="s">
        <v>71</v>
      </c>
      <c r="I64" s="238">
        <f>I58*J58+I59*J59+I60*J60+I61*J61+I62*J62+I63*J63</f>
        <v>0</v>
      </c>
      <c r="J64" s="239"/>
      <c r="K64" s="240"/>
      <c r="L64" s="115">
        <f>SUM(L58:L63)</f>
        <v>0</v>
      </c>
      <c r="M64" s="193">
        <f>(N58/60)*M58+(N59/60)*M59+(N60/60)*M60+(N61/60)*M61+(N62/60)*M62+(N63/60)*M63</f>
        <v>0</v>
      </c>
      <c r="N64" s="194"/>
      <c r="O64" s="148">
        <f>(I64+L64+M64)</f>
        <v>0</v>
      </c>
    </row>
    <row r="65" spans="5:15" ht="15" thickTop="1" x14ac:dyDescent="0.2">
      <c r="E65" s="232" t="s">
        <v>219</v>
      </c>
      <c r="F65" s="94"/>
      <c r="G65" s="144"/>
      <c r="H65" s="241" t="s">
        <v>72</v>
      </c>
      <c r="I65" s="242"/>
      <c r="J65" s="242"/>
      <c r="K65" s="242"/>
      <c r="L65" s="242"/>
      <c r="M65" s="242"/>
      <c r="N65" s="243"/>
      <c r="O65" s="151"/>
    </row>
    <row r="66" spans="5:15" x14ac:dyDescent="0.2">
      <c r="E66" s="233"/>
      <c r="F66" s="34"/>
      <c r="G66" s="145"/>
      <c r="H66" s="223"/>
      <c r="I66" s="224"/>
      <c r="J66" s="224"/>
      <c r="K66" s="224"/>
      <c r="L66" s="224"/>
      <c r="M66" s="224"/>
      <c r="N66" s="225"/>
      <c r="O66" s="88"/>
    </row>
    <row r="67" spans="5:15" x14ac:dyDescent="0.2">
      <c r="E67" s="233"/>
      <c r="F67" s="34"/>
      <c r="G67" s="145"/>
      <c r="H67" s="223"/>
      <c r="I67" s="224"/>
      <c r="J67" s="224"/>
      <c r="K67" s="224"/>
      <c r="L67" s="224"/>
      <c r="M67" s="224"/>
      <c r="N67" s="225"/>
      <c r="O67" s="88"/>
    </row>
    <row r="68" spans="5:15" x14ac:dyDescent="0.2">
      <c r="E68" s="233"/>
      <c r="F68" s="34"/>
      <c r="G68" s="145"/>
      <c r="H68" s="223"/>
      <c r="I68" s="224"/>
      <c r="J68" s="224"/>
      <c r="K68" s="224"/>
      <c r="L68" s="224"/>
      <c r="M68" s="224"/>
      <c r="N68" s="225"/>
      <c r="O68" s="88"/>
    </row>
    <row r="69" spans="5:15" x14ac:dyDescent="0.2">
      <c r="E69" s="233"/>
      <c r="F69" s="34"/>
      <c r="G69" s="145"/>
      <c r="H69" s="223"/>
      <c r="I69" s="224"/>
      <c r="J69" s="224"/>
      <c r="K69" s="224"/>
      <c r="L69" s="224"/>
      <c r="M69" s="224"/>
      <c r="N69" s="225"/>
      <c r="O69" s="88"/>
    </row>
    <row r="70" spans="5:15" ht="15" thickBot="1" x14ac:dyDescent="0.25">
      <c r="E70" s="233"/>
      <c r="F70" s="34"/>
      <c r="G70" s="145"/>
      <c r="H70" s="223"/>
      <c r="I70" s="224"/>
      <c r="J70" s="224"/>
      <c r="K70" s="224"/>
      <c r="L70" s="224"/>
      <c r="M70" s="224"/>
      <c r="N70" s="225"/>
      <c r="O70" s="88"/>
    </row>
    <row r="71" spans="5:15" ht="16" customHeight="1" thickBot="1" x14ac:dyDescent="0.25">
      <c r="E71" s="233"/>
      <c r="F71" s="85"/>
      <c r="G71" s="146"/>
      <c r="H71" s="229"/>
      <c r="I71" s="230"/>
      <c r="J71" s="230"/>
      <c r="K71" s="230"/>
      <c r="L71" s="230"/>
      <c r="M71" s="230"/>
      <c r="N71" s="231"/>
      <c r="O71" s="135" t="s">
        <v>228</v>
      </c>
    </row>
    <row r="72" spans="5:15" ht="16" customHeight="1" thickBot="1" x14ac:dyDescent="0.25">
      <c r="E72" s="234"/>
      <c r="F72" s="141"/>
      <c r="G72" s="142"/>
      <c r="H72" s="143" t="s">
        <v>71</v>
      </c>
      <c r="I72" s="226">
        <f>H66+H67+H68+H69+H70+H71</f>
        <v>0</v>
      </c>
      <c r="J72" s="227"/>
      <c r="K72" s="227"/>
      <c r="L72" s="227"/>
      <c r="M72" s="227"/>
      <c r="N72" s="228"/>
      <c r="O72" s="148">
        <f>I72</f>
        <v>0</v>
      </c>
    </row>
    <row r="73" spans="5:15" ht="15" thickTop="1" x14ac:dyDescent="0.2">
      <c r="O73" s="88"/>
    </row>
    <row r="76" spans="5:15" x14ac:dyDescent="0.2">
      <c r="H76" s="43"/>
    </row>
  </sheetData>
  <mergeCells count="35">
    <mergeCell ref="H70:N70"/>
    <mergeCell ref="I72:N72"/>
    <mergeCell ref="H71:N71"/>
    <mergeCell ref="M64:N64"/>
    <mergeCell ref="E65:E72"/>
    <mergeCell ref="E58:E64"/>
    <mergeCell ref="I64:K64"/>
    <mergeCell ref="H65:N65"/>
    <mergeCell ref="H66:N66"/>
    <mergeCell ref="H67:N67"/>
    <mergeCell ref="H68:N68"/>
    <mergeCell ref="H69:N69"/>
    <mergeCell ref="M43:N43"/>
    <mergeCell ref="E44:E50"/>
    <mergeCell ref="M50:N50"/>
    <mergeCell ref="E51:E57"/>
    <mergeCell ref="M57:N57"/>
    <mergeCell ref="I43:K43"/>
    <mergeCell ref="I50:K50"/>
    <mergeCell ref="I57:K57"/>
    <mergeCell ref="M36:N36"/>
    <mergeCell ref="E4:E9"/>
    <mergeCell ref="E10:E21"/>
    <mergeCell ref="H27:N27"/>
    <mergeCell ref="M28:N28"/>
    <mergeCell ref="H28:L28"/>
    <mergeCell ref="I36:K36"/>
    <mergeCell ref="B37:B38"/>
    <mergeCell ref="B4:B9"/>
    <mergeCell ref="B10:B21"/>
    <mergeCell ref="E30:E36"/>
    <mergeCell ref="C10:C13"/>
    <mergeCell ref="C14:C17"/>
    <mergeCell ref="C18:C21"/>
    <mergeCell ref="E37:E43"/>
  </mergeCells>
  <pageMargins left="0.7" right="0.7" top="0.75" bottom="0.75" header="0.3" footer="0.3"/>
  <pageSetup paperSize="9" scale="43" orientation="landscape" horizontalDpi="1200" verticalDpi="1200" r:id="rId1"/>
  <extLst>
    <ext xmlns:x14="http://schemas.microsoft.com/office/spreadsheetml/2009/9/main" uri="{CCE6A557-97BC-4b89-ADB6-D9C93CAAB3DF}">
      <x14:dataValidations xmlns:xm="http://schemas.microsoft.com/office/excel/2006/main" count="9">
        <x14:dataValidation type="list" allowBlank="1" showInputMessage="1" showErrorMessage="1" xr:uid="{333AD16F-485F-407E-9751-95E670060F4B}">
          <x14:formula1>
            <xm:f>Services!$C$62:$C$67</xm:f>
          </x14:formula1>
          <xm:sqref>F58:F64</xm:sqref>
        </x14:dataValidation>
        <x14:dataValidation type="list" allowBlank="1" showInputMessage="1" showErrorMessage="1" xr:uid="{9CFA5CB2-0460-4F51-BF55-49AAF1599392}">
          <x14:formula1>
            <xm:f>'Sample Types'!$B$3:$B$47</xm:f>
          </x14:formula1>
          <xm:sqref>C4:C9</xm:sqref>
        </x14:dataValidation>
        <x14:dataValidation type="list" allowBlank="1" showInputMessage="1" showErrorMessage="1" xr:uid="{42051A6A-B65D-4FAD-AD40-C45A574395BD}">
          <x14:formula1>
            <xm:f>'Sample Types'!$C$3:$C$16</xm:f>
          </x14:formula1>
          <xm:sqref>D10:D21</xm:sqref>
        </x14:dataValidation>
        <x14:dataValidation type="list" allowBlank="1" showInputMessage="1" showErrorMessage="1" xr:uid="{DDB5BA1B-B393-484E-88D7-8A04376ECEF4}">
          <x14:formula1>
            <xm:f>Services!$C$4:$C$9</xm:f>
          </x14:formula1>
          <xm:sqref>F30:F36</xm:sqref>
        </x14:dataValidation>
        <x14:dataValidation type="list" allowBlank="1" showInputMessage="1" showErrorMessage="1" xr:uid="{0C3F4100-E03F-4EA0-83A4-3E87D7217A7B}">
          <x14:formula1>
            <xm:f>Services!$C$10:$C$20</xm:f>
          </x14:formula1>
          <xm:sqref>F37:F43</xm:sqref>
        </x14:dataValidation>
        <x14:dataValidation type="list" allowBlank="1" showInputMessage="1" showErrorMessage="1" xr:uid="{2020099A-AAD5-493E-ADAD-ED0CE2D3CA31}">
          <x14:formula1>
            <xm:f>Services!$C$21:$C$48</xm:f>
          </x14:formula1>
          <xm:sqref>F44:F50</xm:sqref>
        </x14:dataValidation>
        <x14:dataValidation type="list" allowBlank="1" showInputMessage="1" showErrorMessage="1" xr:uid="{01EC0F4B-5D35-4CC1-A068-B75C6F623DD6}">
          <x14:formula1>
            <xm:f>'Sample Types'!$B$3:$B$46</xm:f>
          </x14:formula1>
          <xm:sqref>C10:C21</xm:sqref>
        </x14:dataValidation>
        <x14:dataValidation type="list" allowBlank="1" showInputMessage="1" showErrorMessage="1" xr:uid="{790C6833-4A13-4D35-929B-17FBD778FD36}">
          <x14:formula1>
            <xm:f>Material!$D$4:$D$36</xm:f>
          </x14:formula1>
          <xm:sqref>H30:H35 H58:H63 H51:H56 H44:H49 H37:H42</xm:sqref>
        </x14:dataValidation>
        <x14:dataValidation type="list" allowBlank="1" showInputMessage="1" showErrorMessage="1" xr:uid="{A3CD785B-E2B7-4D11-B46E-44F2E3956146}">
          <x14:formula1>
            <xm:f>Services!$C$49:$C$61</xm:f>
          </x14:formula1>
          <xm:sqref>F53:F57 F51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DD366-7BD8-4E60-A978-E77730C5D368}">
  <sheetPr>
    <tabColor theme="3" tint="0.79998168889431442"/>
    <pageSetUpPr fitToPage="1"/>
  </sheetPr>
  <dimension ref="B1:O77"/>
  <sheetViews>
    <sheetView showGridLines="0" zoomScale="82" zoomScaleNormal="82" workbookViewId="0">
      <selection activeCell="E37" sqref="E37:E43"/>
    </sheetView>
  </sheetViews>
  <sheetFormatPr baseColWidth="10" defaultColWidth="10.83203125" defaultRowHeight="14" x14ac:dyDescent="0.2"/>
  <cols>
    <col min="1" max="1" width="4.5" style="6" customWidth="1"/>
    <col min="2" max="2" width="44.1640625" style="6" customWidth="1"/>
    <col min="3" max="3" width="2.6640625" style="6" bestFit="1" customWidth="1"/>
    <col min="4" max="4" width="19.6640625" style="6" bestFit="1" customWidth="1"/>
    <col min="5" max="5" width="41.5" style="6" customWidth="1"/>
    <col min="6" max="6" width="37.5" style="7" bestFit="1" customWidth="1"/>
    <col min="7" max="7" width="36.5" style="7" hidden="1" customWidth="1"/>
    <col min="8" max="8" width="32.1640625" style="6" bestFit="1" customWidth="1"/>
    <col min="9" max="9" width="10.5" style="6" bestFit="1" customWidth="1"/>
    <col min="10" max="10" width="11.1640625" style="6" bestFit="1" customWidth="1"/>
    <col min="11" max="12" width="13.33203125" style="6" bestFit="1" customWidth="1"/>
    <col min="13" max="13" width="14.33203125" style="6" bestFit="1" customWidth="1"/>
    <col min="14" max="14" width="11" style="6" bestFit="1" customWidth="1"/>
    <col min="15" max="15" width="28.83203125" style="7" bestFit="1" customWidth="1"/>
    <col min="16" max="16" width="16.83203125" style="6" customWidth="1"/>
    <col min="17" max="17" width="12.5" style="6" customWidth="1"/>
    <col min="18" max="16384" width="10.83203125" style="6"/>
  </cols>
  <sheetData>
    <row r="1" spans="2:14" ht="15" thickBot="1" x14ac:dyDescent="0.25"/>
    <row r="2" spans="2:14" ht="15" thickBot="1" x14ac:dyDescent="0.25">
      <c r="B2" s="161" t="s">
        <v>229</v>
      </c>
      <c r="C2" s="8" t="s">
        <v>242</v>
      </c>
      <c r="N2" s="9"/>
    </row>
    <row r="3" spans="2:14" ht="15" thickBot="1" x14ac:dyDescent="0.25">
      <c r="B3" s="162" t="s">
        <v>217</v>
      </c>
      <c r="C3" s="8"/>
      <c r="D3" s="7"/>
      <c r="N3" s="9"/>
    </row>
    <row r="4" spans="2:14" ht="15" customHeight="1" x14ac:dyDescent="0.2">
      <c r="B4" s="178" t="s">
        <v>231</v>
      </c>
      <c r="C4" s="10"/>
      <c r="D4" s="7"/>
      <c r="E4" s="195"/>
      <c r="N4" s="9"/>
    </row>
    <row r="5" spans="2:14" x14ac:dyDescent="0.2">
      <c r="B5" s="179"/>
      <c r="C5" s="12"/>
      <c r="D5" s="7"/>
      <c r="E5" s="195"/>
    </row>
    <row r="6" spans="2:14" x14ac:dyDescent="0.2">
      <c r="B6" s="179"/>
      <c r="C6" s="12"/>
      <c r="D6" s="7"/>
      <c r="E6" s="195"/>
    </row>
    <row r="7" spans="2:14" x14ac:dyDescent="0.2">
      <c r="B7" s="179"/>
      <c r="C7" s="12"/>
      <c r="D7" s="7"/>
      <c r="E7" s="195"/>
    </row>
    <row r="8" spans="2:14" x14ac:dyDescent="0.2">
      <c r="B8" s="179"/>
      <c r="C8" s="12"/>
      <c r="D8" s="7"/>
      <c r="E8" s="195"/>
    </row>
    <row r="9" spans="2:14" ht="15" thickBot="1" x14ac:dyDescent="0.25">
      <c r="B9" s="180"/>
      <c r="C9" s="13"/>
      <c r="D9" s="7"/>
      <c r="E9" s="195"/>
    </row>
    <row r="10" spans="2:14" ht="14.5" customHeight="1" x14ac:dyDescent="0.2">
      <c r="B10" s="181" t="s">
        <v>230</v>
      </c>
      <c r="C10" s="187"/>
      <c r="D10" s="10"/>
      <c r="E10" s="196"/>
    </row>
    <row r="11" spans="2:14" ht="13.75" customHeight="1" x14ac:dyDescent="0.2">
      <c r="B11" s="182"/>
      <c r="C11" s="188"/>
      <c r="D11" s="12"/>
      <c r="E11" s="196"/>
    </row>
    <row r="12" spans="2:14" ht="13.75" customHeight="1" x14ac:dyDescent="0.2">
      <c r="B12" s="182"/>
      <c r="C12" s="188"/>
      <c r="D12" s="12"/>
      <c r="E12" s="196"/>
    </row>
    <row r="13" spans="2:14" ht="14.5" customHeight="1" thickBot="1" x14ac:dyDescent="0.25">
      <c r="B13" s="182"/>
      <c r="C13" s="189"/>
      <c r="D13" s="13"/>
      <c r="E13" s="196"/>
    </row>
    <row r="14" spans="2:14" x14ac:dyDescent="0.2">
      <c r="B14" s="182"/>
      <c r="C14" s="187"/>
      <c r="D14" s="10"/>
      <c r="E14" s="196"/>
    </row>
    <row r="15" spans="2:14" x14ac:dyDescent="0.2">
      <c r="B15" s="182"/>
      <c r="C15" s="188"/>
      <c r="D15" s="12"/>
      <c r="E15" s="196"/>
    </row>
    <row r="16" spans="2:14" x14ac:dyDescent="0.2">
      <c r="B16" s="182"/>
      <c r="C16" s="188"/>
      <c r="D16" s="12"/>
      <c r="E16" s="196"/>
    </row>
    <row r="17" spans="2:15" ht="15" thickBot="1" x14ac:dyDescent="0.25">
      <c r="B17" s="182"/>
      <c r="C17" s="189"/>
      <c r="D17" s="13"/>
      <c r="E17" s="196"/>
    </row>
    <row r="18" spans="2:15" x14ac:dyDescent="0.2">
      <c r="B18" s="182"/>
      <c r="C18" s="187"/>
      <c r="D18" s="14"/>
      <c r="E18" s="196"/>
    </row>
    <row r="19" spans="2:15" x14ac:dyDescent="0.2">
      <c r="B19" s="182"/>
      <c r="C19" s="188"/>
      <c r="D19" s="12"/>
      <c r="E19" s="196"/>
    </row>
    <row r="20" spans="2:15" x14ac:dyDescent="0.2">
      <c r="B20" s="182"/>
      <c r="C20" s="188"/>
      <c r="D20" s="12"/>
      <c r="E20" s="196"/>
    </row>
    <row r="21" spans="2:15" ht="15" thickBot="1" x14ac:dyDescent="0.25">
      <c r="B21" s="183"/>
      <c r="C21" s="189"/>
      <c r="D21" s="13"/>
      <c r="E21" s="196"/>
    </row>
    <row r="22" spans="2:15" ht="19" customHeight="1" thickBot="1" x14ac:dyDescent="0.25">
      <c r="B22" s="168" t="s">
        <v>220</v>
      </c>
      <c r="C22" s="169"/>
      <c r="D22" s="15"/>
      <c r="E22" s="11"/>
    </row>
    <row r="23" spans="2:15" ht="19" thickBot="1" x14ac:dyDescent="0.25">
      <c r="B23" s="165" t="s">
        <v>232</v>
      </c>
      <c r="C23" s="170"/>
      <c r="D23" s="173" t="e">
        <f>B35/C23</f>
        <v>#DIV/0!</v>
      </c>
      <c r="E23" s="164" t="s">
        <v>221</v>
      </c>
    </row>
    <row r="24" spans="2:15" ht="19" thickBot="1" x14ac:dyDescent="0.25">
      <c r="B24" s="166" t="s">
        <v>233</v>
      </c>
      <c r="C24" s="171"/>
      <c r="D24" s="173" t="e">
        <f>B35/(C23*C24)</f>
        <v>#DIV/0!</v>
      </c>
      <c r="E24" s="164" t="s">
        <v>222</v>
      </c>
    </row>
    <row r="25" spans="2:15" ht="17.5" customHeight="1" thickBot="1" x14ac:dyDescent="0.25">
      <c r="B25" s="167" t="s">
        <v>234</v>
      </c>
      <c r="C25" s="172"/>
      <c r="D25" s="16"/>
      <c r="E25" s="11"/>
    </row>
    <row r="26" spans="2:15" ht="15" thickBot="1" x14ac:dyDescent="0.25">
      <c r="O26" s="88"/>
    </row>
    <row r="27" spans="2:15" ht="25" customHeight="1" thickBot="1" x14ac:dyDescent="0.25">
      <c r="E27" s="249"/>
      <c r="F27" s="249"/>
      <c r="G27" s="90"/>
      <c r="H27" s="197" t="s">
        <v>67</v>
      </c>
      <c r="I27" s="198"/>
      <c r="J27" s="198"/>
      <c r="K27" s="198"/>
      <c r="L27" s="198"/>
      <c r="M27" s="198"/>
      <c r="N27" s="199"/>
      <c r="O27" s="88"/>
    </row>
    <row r="28" spans="2:15" ht="78" customHeight="1" thickBot="1" x14ac:dyDescent="0.25">
      <c r="E28" s="250" t="s">
        <v>247</v>
      </c>
      <c r="F28" s="250"/>
      <c r="G28" s="89"/>
      <c r="H28" s="202" t="s">
        <v>10</v>
      </c>
      <c r="I28" s="203"/>
      <c r="J28" s="204"/>
      <c r="K28" s="203"/>
      <c r="L28" s="203"/>
      <c r="M28" s="200" t="s">
        <v>11</v>
      </c>
      <c r="N28" s="201"/>
      <c r="O28" s="88"/>
    </row>
    <row r="29" spans="2:15" ht="17" customHeight="1" thickBot="1" x14ac:dyDescent="0.25">
      <c r="B29" s="163" t="s">
        <v>68</v>
      </c>
      <c r="E29" s="159" t="s">
        <v>3</v>
      </c>
      <c r="F29" s="160" t="s">
        <v>9</v>
      </c>
      <c r="G29" s="91" t="s">
        <v>13</v>
      </c>
      <c r="H29" s="152" t="s">
        <v>12</v>
      </c>
      <c r="I29" s="153" t="s">
        <v>66</v>
      </c>
      <c r="J29" s="154" t="s">
        <v>70</v>
      </c>
      <c r="K29" s="155" t="s">
        <v>236</v>
      </c>
      <c r="L29" s="156" t="s">
        <v>236</v>
      </c>
      <c r="M29" s="157" t="s">
        <v>14</v>
      </c>
      <c r="N29" s="158" t="s">
        <v>216</v>
      </c>
      <c r="O29" s="88"/>
    </row>
    <row r="30" spans="2:15" ht="15" customHeight="1" thickBot="1" x14ac:dyDescent="0.25">
      <c r="B30" s="17"/>
      <c r="E30" s="184" t="s">
        <v>17</v>
      </c>
      <c r="F30" s="18"/>
      <c r="G30" s="19"/>
      <c r="H30" s="116"/>
      <c r="I30" s="126" cm="1">
        <f t="array" ref="I30">(_xlfn.IFS(H30=Material!$D$4,Material!$E$4,H30=Material!$D$5,Material!$E$5,H30=Material!$D$6,Material!$E$6,H30=Material!$D$7,Material!$E$7,H30=Material!$D$8,Material!$E$8,H30=Material!$D9,Material!$E$9,H30=Material!$D$10,Material!$E$10,H30=Material!$D$11,Material!$E11,H30=Material!$D$12,Material!$E$12,H30=Material!$D$13,Material!$E$13,H30=Material!$D$14,Material!$E$14,H30=Material!$D$15,Material!$E$15,H30=Material!$D$16,Material!$E$16,H30=Material!$D$17,Material!$E$17,H30=Material!$D$18,Material!$E$18,H30=Material!$D$19,Material!$E$19,H30=Material!$D$20,Material!$E$20,H30=Material!$D$21,Material!$E$21,H30=Material!$D$22,Material!$E$22,H30=Material!$D$23,Material!$E$23,H30=Material!$D$24,Material!$E$24,H30=Material!$D$25,Material!$E$25,H30=Material!$D$26,Material!$E$26,H30=Material!$D$27,Material!$E$27,H30=Material!$D$28,Material!$E$28,H30=Material!$D$29,Material!$E$29,H30=Material!$D$30,Material!$E$30,H30=Material!$D$31,Material!$E$31,H30=Material!$D$32,Material!$E$32,H30=Material!$D$33,Material!$E$33,H30=Material!$D$34,Material!$E$34,H30=Material!$D$35,Material!$E$35,H30=Material!$D$336,Material!$E$36,H30="","0"))</f>
        <v>0</v>
      </c>
      <c r="J30" s="33"/>
      <c r="K30" s="127">
        <f>I30*J30</f>
        <v>0</v>
      </c>
      <c r="L30" s="136" cm="1">
        <f t="array" ref="L30">(_xlfn.IFS(F30=Services!$C$8,Services!$E$8,F30=Services!$C$4,Services!$E$4,F30=Services!$C$5,Services!$E$5,F30=Services!$C$6,Services!$E$6,F30=Services!$C$7,Services!$E$7,F30=Services!$C$8,Services!$E$8,F30=Services!$C$9,Services!$E$9,F30="","0"))*J30</f>
        <v>0</v>
      </c>
      <c r="M30" s="107"/>
      <c r="N30" s="20"/>
      <c r="O30" s="88"/>
    </row>
    <row r="31" spans="2:15" ht="15" thickBot="1" x14ac:dyDescent="0.25">
      <c r="B31" s="163" t="s">
        <v>69</v>
      </c>
      <c r="E31" s="185"/>
      <c r="F31" s="21"/>
      <c r="G31" s="22"/>
      <c r="H31" s="117"/>
      <c r="I31" s="128" cm="1">
        <f t="array" ref="I31">(_xlfn.IFS(H31=Material!$D$4,Material!$E$4,H31=Material!$D$5,Material!$E$5,H31=Material!$D$6,Material!$E$6,H31=Material!$D$7,Material!$E$7,H31=Material!$D$8,Material!$E$8,H31=Material!$D10,Material!$E$9,H31=Material!$D$10,Material!$E$10,H31=Material!$D$11,Material!$E12,H31=Material!$D$12,Material!$E$12,H31=Material!$D$13,Material!$E$13,H31=Material!$D$14,Material!$E$14,H31=Material!$D$15,Material!$E$15,H31=Material!$D$16,Material!$E$16,H31=Material!$D$17,Material!$E$17,H31=Material!$D$18,Material!$E$18,H31=Material!$D$19,Material!$E$19,H31=Material!$D$20,Material!$E$20,H31=Material!$D$21,Material!$E$21,H31=Material!$D$22,Material!$E$22,H31=Material!$D$23,Material!$E$23,H31=Material!$D$24,Material!$E$24,H31=Material!$D$25,Material!$E$25,H31=Material!$D$26,Material!$E$26,H31=Material!$D$27,Material!$E$27,H31=Material!$D$28,Material!$E$28,H31=Material!$D$29,Material!$E$29,H31=Material!$D$30,Material!$E$30,H31=Material!$D$31,Material!$E$31,H31=Material!$D$32,Material!$E$32,H31=Material!$D$33,Material!$E$33,H31=Material!$D$34,Material!$E$34,H31=Material!$D$35,Material!$E$35,H31=Material!$D$336,Material!$E$36,H31="","0"))</f>
        <v>0</v>
      </c>
      <c r="J31" s="29"/>
      <c r="K31" s="67">
        <f t="shared" ref="K31:K35" si="0">I31*J31</f>
        <v>0</v>
      </c>
      <c r="L31" s="137" cm="1">
        <f t="array" ref="L31">(_xlfn.IFS(F31=Services!$C$8, Services!$E$8,F31=Services!$C$4, Services!$E$4,F31=Services!$C$5, Services!$E$5, F31=Services!$C$6,Services!$E$6, F31=Services!$C$7, Services!$E$7,F31=Services!$C$8,Services!$E$8,F31=Services!$C$9,Services!$E$9,F31="","0"))*J31</f>
        <v>0</v>
      </c>
      <c r="M31" s="108"/>
      <c r="N31" s="24"/>
      <c r="O31" s="88"/>
    </row>
    <row r="32" spans="2:15" ht="14.5" customHeight="1" thickBot="1" x14ac:dyDescent="0.25">
      <c r="B32" s="25"/>
      <c r="E32" s="185"/>
      <c r="F32" s="21"/>
      <c r="G32" s="22"/>
      <c r="H32" s="117"/>
      <c r="I32" s="128" cm="1">
        <f t="array" ref="I32">(_xlfn.IFS(H32=Material!$D$4,Material!$E$4,H32=Material!$D$5,Material!$E$5,H32=Material!$D$6,Material!$E$6,H32=Material!$D$7,Material!$E$7,H32=Material!$D$8,Material!$E$8,H32=Material!$D11,Material!$E$9,H32=Material!$D$10,Material!$E$10,H32=Material!$D$11,Material!$E13,H32=Material!$D$12,Material!$E$12,H32=Material!$D$13,Material!$E$13,H32=Material!$D$14,Material!$E$14,H32=Material!$D$15,Material!$E$15,H32=Material!$D$16,Material!$E$16,H32=Material!$D$17,Material!$E$17,H32=Material!$D$18,Material!$E$18,H32=Material!$D$19,Material!$E$19,H32=Material!$D$20,Material!$E$20,H32=Material!$D$21,Material!$E$21,H32=Material!$D$22,Material!$E$22,H32=Material!$D$23,Material!$E$23,H32=Material!$D$24,Material!$E$24,H32=Material!$D$25,Material!$E$25,H32=Material!$D$26,Material!$E$26,H32=Material!$D$27,Material!$E$27,H32=Material!$D$28,Material!$E$28,H32=Material!$D$29,Material!$E$29,H32=Material!$D$30,Material!$E$30,H32=Material!$D$31,Material!$E$31,H32=Material!$D$32,Material!$E$32,H32=Material!$D$33,Material!$E$33,H32=Material!$D$34,Material!$E$34,H32=Material!$D$35,Material!$E$35,H32=Material!$D$336,Material!$E$36,H32="","0"))</f>
        <v>0</v>
      </c>
      <c r="J32" s="29"/>
      <c r="K32" s="67">
        <f t="shared" si="0"/>
        <v>0</v>
      </c>
      <c r="L32" s="137" cm="1">
        <f t="array" ref="L32">(_xlfn.IFS(F32=Services!$C$8, Services!$E$8,F32=Services!$C$4, Services!$E$4,F32=Services!$C$5, Services!$E$5, F32=Services!$C$6,Services!$E$6, F32=Services!$C$7, Services!$E$7,F32=Services!$C$8,Services!$E$8,F32=Services!$C$9,Services!$E$9,F32="","0"))*J32</f>
        <v>0</v>
      </c>
      <c r="M32" s="108"/>
      <c r="N32" s="24"/>
      <c r="O32" s="88"/>
    </row>
    <row r="33" spans="2:15" ht="14.5" customHeight="1" x14ac:dyDescent="0.2">
      <c r="E33" s="185"/>
      <c r="F33" s="21"/>
      <c r="G33" s="22"/>
      <c r="H33" s="117"/>
      <c r="I33" s="128" cm="1">
        <f t="array" ref="I33">(_xlfn.IFS(H33=Material!$D$4,Material!$E$4,H33=Material!$D$5,Material!$E$5,H33=Material!$D$6,Material!$E$6,H33=Material!$D$7,Material!$E$7,H33=Material!$D$8,Material!$E$8,H33=Material!$D12,Material!$E$9,H33=Material!$D$10,Material!$E$10,H33=Material!$D$11,Material!$E14,H33=Material!$D$12,Material!$E$12,H33=Material!$D$13,Material!$E$13,H33=Material!$D$14,Material!$E$14,H33=Material!$D$15,Material!$E$15,H33=Material!$D$16,Material!$E$16,H33=Material!$D$17,Material!$E$17,H33=Material!$D$18,Material!$E$18,H33=Material!$D$19,Material!$E$19,H33=Material!$D$20,Material!$E$20,H33=Material!$D$21,Material!$E$21,H33=Material!$D$22,Material!$E$22,H33=Material!$D$23,Material!$E$23,H33=Material!$D$24,Material!$E$24,H33=Material!$D$25,Material!$E$25,H33=Material!$D$26,Material!$E$26,H33=Material!$D$27,Material!$E$27,H33=Material!$D$28,Material!$E$28,H33=Material!$D$29,Material!$E$29,H33=Material!$D$30,Material!$E$30,H33=Material!$D$31,Material!$E$31,H33=Material!$D$32,Material!$E$32,H33=Material!$D$33,Material!$E$33,H33=Material!$D$34,Material!$E$34,H33=Material!$D$35,Material!$E$35,H33=Material!$D$336,Material!$E$36,H33="","0"))</f>
        <v>0</v>
      </c>
      <c r="J33" s="29"/>
      <c r="K33" s="67">
        <f t="shared" si="0"/>
        <v>0</v>
      </c>
      <c r="L33" s="137" cm="1">
        <f t="array" ref="L33">(_xlfn.IFS(F33=Services!$C$8, Services!$E$8,F33=Services!$C$4, Services!$E$4,F33=Services!$C$5, Services!$E$5, F33=Services!$C$6,Services!$E$6, F33=Services!$C$7, Services!$E$7,F33=Services!$C$8,Services!$E$8,F33=Services!$C$9,Services!$E$9,F33="","0"))*J33</f>
        <v>0</v>
      </c>
      <c r="M33" s="26"/>
      <c r="N33" s="27"/>
      <c r="O33" s="88"/>
    </row>
    <row r="34" spans="2:15" ht="14.5" customHeight="1" thickBot="1" x14ac:dyDescent="0.25">
      <c r="B34" s="28" t="s">
        <v>218</v>
      </c>
      <c r="E34" s="185"/>
      <c r="F34" s="21"/>
      <c r="G34" s="22"/>
      <c r="H34" s="117"/>
      <c r="I34" s="128" cm="1">
        <f t="array" ref="I34">(_xlfn.IFS(H34=Material!$D$4,Material!$E$4,H34=Material!$D$5,Material!$E$5,H34=Material!$D$6,Material!$E$6,H34=Material!$D$7,Material!$E$7,H34=Material!$D$8,Material!$E$8,H34=Material!$D13,Material!$E$9,H34=Material!$D$10,Material!$E$10,H34=Material!$D$11,Material!$E15,H34=Material!$D$12,Material!$E$12,H34=Material!$D$13,Material!$E$13,H34=Material!$D$14,Material!$E$14,H34=Material!$D$15,Material!$E$15,H34=Material!$D$16,Material!$E$16,H34=Material!$D$17,Material!$E$17,H34=Material!$D$18,Material!$E$18,H34=Material!$D$19,Material!$E$19,H34=Material!$D$20,Material!$E$20,H34=Material!$D$21,Material!$E$21,H34=Material!$D$22,Material!$E$22,H34=Material!$D$23,Material!$E$23,H34=Material!$D$24,Material!$E$24,H34=Material!$D$25,Material!$E$25,H34=Material!$D$26,Material!$E$26,H34=Material!$D$27,Material!$E$27,H34=Material!$D$28,Material!$E$28,H34=Material!$D$29,Material!$E$29,H34=Material!$D$30,Material!$E$30,H34=Material!$D$31,Material!$E$31,H34=Material!$D$32,Material!$E$32,H34=Material!$D$33,Material!$E$33,H34=Material!$D$34,Material!$E$34,H34=Material!$D$35,Material!$E$35,H34=Material!$D$336,Material!$E$36,H34="","0"))</f>
        <v>0</v>
      </c>
      <c r="J34" s="29"/>
      <c r="K34" s="67">
        <f t="shared" si="0"/>
        <v>0</v>
      </c>
      <c r="L34" s="137" cm="1">
        <f t="array" ref="L34">(_xlfn.IFS(F34=Services!$C$8, Services!$E$8,F34=Services!$C$4, Services!$E$4,F34=Services!$C$5, Services!$E$5, F34=Services!$C$6,Services!$E$6, F34=Services!$C$7, Services!$E$7,F34=Services!$C$8,Services!$E$8,F34=Services!$C$9,Services!$E$9,F34="","0"))*J34</f>
        <v>0</v>
      </c>
      <c r="M34" s="26"/>
      <c r="N34" s="27"/>
      <c r="O34" s="88"/>
    </row>
    <row r="35" spans="2:15" ht="15" thickBot="1" x14ac:dyDescent="0.25">
      <c r="B35" s="106">
        <f>O36+O43+O50+O57+O64+O72</f>
        <v>0</v>
      </c>
      <c r="E35" s="185"/>
      <c r="F35" s="86"/>
      <c r="G35" s="87"/>
      <c r="H35" s="118"/>
      <c r="I35" s="128" cm="1">
        <f t="array" ref="I35">(_xlfn.IFS(H35=Material!$D$4,Material!$E$4,H35=Material!$D$5,Material!$E$5,H35=Material!$D$6,Material!$E$6,H35=Material!$D$7,Material!$E$7,H35=Material!$D$8,Material!$E$8,H35=Material!$D14,Material!$E$9,H35=Material!$D$10,Material!$E$10,H35=Material!$D$11,Material!$E16,H35=Material!$D$12,Material!$E$12,H35=Material!$D$13,Material!$E$13,H35=Material!$D$14,Material!$E$14,H35=Material!$D$15,Material!$E$15,H35=Material!$D$16,Material!$E$16,H35=Material!$D$17,Material!$E$17,H35=Material!$D$18,Material!$E$18,H35=Material!$D$19,Material!$E$19,H35=Material!$D$20,Material!$E$20,H35=Material!$D$21,Material!$E$21,H35=Material!$D$22,Material!$E$22,H35=Material!$D$23,Material!$E$23,H35=Material!$D$24,Material!$E$24,H35=Material!$D$25,Material!$E$25,H35=Material!$D$26,Material!$E$26,H35=Material!$D$27,Material!$E$27,H35=Material!$D$28,Material!$E$28,H35=Material!$D$29,Material!$E$29,H35=Material!$D$30,Material!$E$30,H35=Material!$D$31,Material!$E$31,H35=Material!$D$32,Material!$E$32,H35=Material!$D$33,Material!$E$33,H35=Material!$D$34,Material!$E$34,H35=Material!$D$35,Material!$E$35,H35=Material!$D$336,Material!$E$36,H35="","0"))</f>
        <v>0</v>
      </c>
      <c r="J35" s="30"/>
      <c r="K35" s="67">
        <f t="shared" si="0"/>
        <v>0</v>
      </c>
      <c r="L35" s="137" cm="1">
        <f t="array" ref="L35">(_xlfn.IFS(F35=Services!$C$8, Services!$E$8,F35=Services!$C$4, Services!$E$4,F35=Services!$C$5, Services!$E$5, F35=Services!$C$6,Services!$E$6, F35=Services!$C$7, Services!$E$7,F35=Services!$C$8,Services!$E$8,F35=Services!$C$9,Services!$E$9,F35="","0"))*J35</f>
        <v>0</v>
      </c>
      <c r="M35" s="109"/>
      <c r="N35" s="32"/>
      <c r="O35" s="147" t="s">
        <v>223</v>
      </c>
    </row>
    <row r="36" spans="2:15" ht="16" customHeight="1" thickBot="1" x14ac:dyDescent="0.25">
      <c r="E36" s="186"/>
      <c r="F36" s="92"/>
      <c r="G36" s="93"/>
      <c r="H36" s="119" t="s">
        <v>71</v>
      </c>
      <c r="I36" s="205">
        <f>I30*J30+I31*J31+I32*J32+I33*J33+I34*J34+I35*J35</f>
        <v>0</v>
      </c>
      <c r="J36" s="206"/>
      <c r="K36" s="207"/>
      <c r="L36" s="111">
        <f>SUM(L30:L35)</f>
        <v>0</v>
      </c>
      <c r="M36" s="193">
        <f>(N30/60)*M30+(N31/60)*M31+(N32/60)*M32+(N33/60)*M33+(N34/60)*M34+(N35/60)*M35</f>
        <v>0</v>
      </c>
      <c r="N36" s="194"/>
      <c r="O36" s="148">
        <f>(I36+M36+L36)</f>
        <v>0</v>
      </c>
    </row>
    <row r="37" spans="2:15" ht="15" thickTop="1" x14ac:dyDescent="0.2">
      <c r="B37" s="177"/>
      <c r="E37" s="252" t="s">
        <v>252</v>
      </c>
      <c r="F37" s="94"/>
      <c r="G37" s="95"/>
      <c r="H37" s="120"/>
      <c r="I37" s="129" cm="1">
        <f t="array" ref="I37">(_xlfn.IFS(H37=Material!$D$4,Material!$E$4,H37=Material!$D$5,Material!$E$5,H37=Material!$D$6,Material!$E$6,H37=Material!$D$7,Material!$E$7,H37=Material!$D$8,Material!$E$8,H37=Material!$D14,Material!$E$9,H37=Material!$D$10,Material!$E$10,H37=Material!$D$11,Material!$E16,H37=Material!$D$12,Material!$E$12,H37=Material!$D$13,Material!$E$13,H37=Material!$D$14,Material!$E$14,H37=Material!$D$15,Material!$E$15,H37=Material!$D$16,Material!$E$16,H37=Material!$D$17,Material!$E$17,H37=Material!$D$18,Material!$E$18,H37=Material!$D$19,Material!$E$19,H37=Material!$D$20,Material!$E$20,H37=Material!$D$21,Material!$E$21,H37=Material!$D$22,Material!$E$22,H37=Material!$D$23,Material!$E$23,H37=Material!$D$24,Material!$E$24,H37=Material!$D$25,Material!$E$25,H37=Material!$D$26,Material!$E$26,H37=Material!$D$27,Material!$E$27,H37=Material!$D$28,Material!$E$28,H37=Material!$D$29,Material!$E$29,H37=Material!$D$30,Material!$E$30,H37=Material!$D$31,Material!$E$31,H37=Material!$D$32,Material!$E$32,H37=Material!$D$33,Material!$E$33,H37=Material!$D$34,Material!$E$34,H37=Material!$D$35,Material!$E$35,H37=Material!$D$336,Material!$E$36,H37="","0"))</f>
        <v>0</v>
      </c>
      <c r="J37" s="96"/>
      <c r="K37" s="130">
        <f>(I37*J37)</f>
        <v>0</v>
      </c>
      <c r="L37" s="138" cm="1">
        <f t="array" ref="L37">(_xlfn.IFS(F37=Services!$C$10,Services!$E$10,F37=Services!$C$11,Services!$E$11,F37=Services!$C$12,Services!$E$12,F37=Services!$C$13,Services!$E$13,F37=Services!$C$14,Services!$E$14,F37=Services!$C$15,Services!$E$15,F37=Services!$C$16,Services!$E$16,F37=Services!$C$17,Services!$E$17,F37=Services!$C$18,Services!$E$18,F37=Services!$C$19,Services!$E$19,F37=Services!$C$20,Services!$E$20,F37="","0"))*J37</f>
        <v>0</v>
      </c>
      <c r="M37" s="110"/>
      <c r="N37" s="97"/>
      <c r="O37" s="149"/>
    </row>
    <row r="38" spans="2:15" x14ac:dyDescent="0.2">
      <c r="B38" s="177"/>
      <c r="E38" s="253"/>
      <c r="F38" s="34"/>
      <c r="G38" s="35"/>
      <c r="H38" s="117"/>
      <c r="I38" s="131" cm="1">
        <f t="array" ref="I38">(_xlfn.IFS(H38=Material!$D$4,Material!$E$4,H38=Material!$D$5,Material!$E$5,H38=Material!$D$6,Material!$E$6,H38=Material!$D$7,Material!$E$7,H38=Material!$D$8,Material!$E$8,H38=Material!$D15,Material!$E$9,H38=Material!$D$10,Material!$E$10,H38=Material!$D$11,Material!$E17,H38=Material!$D$12,Material!$E$12,H38=Material!$D$13,Material!$E$13,H38=Material!$D$14,Material!$E$14,H38=Material!$D$15,Material!$E$15,H38=Material!$D$16,Material!$E$16,H38=Material!$D$17,Material!$E$17,H38=Material!$D$18,Material!$E$18,H38=Material!$D$19,Material!$E$19,H38=Material!$D$20,Material!$E$20,H38=Material!$D$21,Material!$E$21,H38=Material!$D$22,Material!$E$22,H38=Material!$D$23,Material!$E$23,H38=Material!$D$24,Material!$E$24,H38=Material!$D$25,Material!$E$25,H38=Material!$D$26,Material!$E$26,H38=Material!$D$27,Material!$E$27,H38=Material!$D$28,Material!$E$28,H38=Material!$D$29,Material!$E$29,H38=Material!$D$30,Material!$E$30,H38=Material!$D$31,Material!$E$31,H38=Material!$D$32,Material!$E$32,H38=Material!$D$33,Material!$E$33,H38=Material!$D$34,Material!$E$34,H38=Material!$D$35,Material!$E$35,H38=Material!$D$336,Material!$E$36,H38="","0"))</f>
        <v>0</v>
      </c>
      <c r="J38" s="29"/>
      <c r="K38" s="132">
        <f>(I38*J38)</f>
        <v>0</v>
      </c>
      <c r="L38" s="139" cm="1">
        <f t="array" ref="L38">(_xlfn.IFS(F38=Services!$C$10,Services!$E$10,F38=Services!$C$11,Services!$E$11,F38=Services!$C$12,Services!$E$12,F38=Services!$C$13,Services!$E$13,F38=Services!$C$14,Services!$E$14,F38=Services!$C$15,Services!$E$15,F38=Services!$C$16,Services!$E$16,F38=Services!$C$17,Services!$E$17,F38=Services!$C$18,Services!$E$18,F38=Services!$C$19,Services!$E$19,F38=Services!$C$20,Services!$E$20,F38="","0"))*J38</f>
        <v>0</v>
      </c>
      <c r="M38" s="26"/>
      <c r="N38" s="27"/>
      <c r="O38" s="150"/>
    </row>
    <row r="39" spans="2:15" x14ac:dyDescent="0.2">
      <c r="E39" s="253"/>
      <c r="F39" s="34"/>
      <c r="G39" s="35"/>
      <c r="H39" s="117"/>
      <c r="I39" s="131" cm="1">
        <f t="array" ref="I39">(_xlfn.IFS(H39=Material!$D$4,Material!$E$4,H39=Material!$D$5,Material!$E$5,H39=Material!$D$6,Material!$E$6,H39=Material!$D$7,Material!$E$7,H39=Material!$D$8,Material!$E$8,H39=Material!$D16,Material!$E$9,H39=Material!$D$10,Material!$E$10,H39=Material!$D$11,Material!$E18,H39=Material!$D$12,Material!$E$12,H39=Material!$D$13,Material!$E$13,H39=Material!$D$14,Material!$E$14,H39=Material!$D$15,Material!$E$15,H39=Material!$D$16,Material!$E$16,H39=Material!$D$17,Material!$E$17,H39=Material!$D$18,Material!$E$18,H39=Material!$D$19,Material!$E$19,H39=Material!$D$20,Material!$E$20,H39=Material!$D$21,Material!$E$21,H39=Material!$D$22,Material!$E$22,H39=Material!$D$23,Material!$E$23,H39=Material!$D$24,Material!$E$24,H39=Material!$D$25,Material!$E$25,H39=Material!$D$26,Material!$E$26,H39=Material!$D$27,Material!$E$27,H39=Material!$D$28,Material!$E$28,H39=Material!$D$29,Material!$E$29,H39=Material!$D$30,Material!$E$30,H39=Material!$D$31,Material!$E$31,H39=Material!$D$32,Material!$E$32,H39=Material!$D$33,Material!$E$33,H39=Material!$D$34,Material!$E$34,H39=Material!$D$35,Material!$E$35,H39=Material!$D$336,Material!$E$36,H39="","0"))</f>
        <v>0</v>
      </c>
      <c r="J39" s="29"/>
      <c r="K39" s="132">
        <f t="shared" ref="K39:K42" si="1">(I39*J39)</f>
        <v>0</v>
      </c>
      <c r="L39" s="139" cm="1">
        <f t="array" ref="L39">(_xlfn.IFS(F39=Services!$C$10,Services!$E$10,F39=Services!$C$11,Services!$E$11,F39=Services!$C$12,Services!$E$12,F39=Services!$C$13,Services!$E$13,F39=Services!$C$14,Services!$E$14,F39=Services!$C$15,Services!$E$15,F39=Services!$C$16,Services!$E$16,F39=Services!$C$17,Services!$E$17,F39=Services!$C$18,Services!$E$18,F39=Services!$C$19,Services!$E$19,F39=Services!$C$20,Services!$E$20,F39="","0"))*J39</f>
        <v>0</v>
      </c>
      <c r="M39" s="26"/>
      <c r="N39" s="27"/>
      <c r="O39" s="150"/>
    </row>
    <row r="40" spans="2:15" x14ac:dyDescent="0.2">
      <c r="E40" s="253"/>
      <c r="F40" s="34"/>
      <c r="G40" s="35"/>
      <c r="H40" s="117"/>
      <c r="I40" s="131" cm="1">
        <f t="array" ref="I40">(_xlfn.IFS(H40=Material!$D$4,Material!$E$4,H40=Material!$D$5,Material!$E$5,H40=Material!$D$6,Material!$E$6,H40=Material!$D$7,Material!$E$7,H40=Material!$D$8,Material!$E$8,H40=Material!$D17,Material!$E$9,H40=Material!$D$10,Material!$E$10,H40=Material!$D$11,Material!$E19,H40=Material!$D$12,Material!$E$12,H40=Material!$D$13,Material!$E$13,H40=Material!$D$14,Material!$E$14,H40=Material!$D$15,Material!$E$15,H40=Material!$D$16,Material!$E$16,H40=Material!$D$17,Material!$E$17,H40=Material!$D$18,Material!$E$18,H40=Material!$D$19,Material!$E$19,H40=Material!$D$20,Material!$E$20,H40=Material!$D$21,Material!$E$21,H40=Material!$D$22,Material!$E$22,H40=Material!$D$23,Material!$E$23,H40=Material!$D$24,Material!$E$24,H40=Material!$D$25,Material!$E$25,H40=Material!$D$26,Material!$E$26,H40=Material!$D$27,Material!$E$27,H40=Material!$D$28,Material!$E$28,H40=Material!$D$29,Material!$E$29,H40=Material!$D$30,Material!$E$30,H40=Material!$D$31,Material!$E$31,H40=Material!$D$32,Material!$E$32,H40=Material!$D$33,Material!$E$33,H40=Material!$D$34,Material!$E$34,H40=Material!$D$35,Material!$E$35,H40=Material!$D$336,Material!$E$36,H40="","0"))</f>
        <v>0</v>
      </c>
      <c r="J40" s="29"/>
      <c r="K40" s="132">
        <f t="shared" si="1"/>
        <v>0</v>
      </c>
      <c r="L40" s="139" cm="1">
        <f t="array" ref="L40">(_xlfn.IFS(F40=Services!$C$10,Services!$E$10,F40=Services!$C$11,Services!$E$11,F40=Services!$C$12,Services!$E$12,F40=Services!$C$13,Services!$E$13,F40=Services!$C$14,Services!$E$14,F40=Services!$C$15,Services!$E$15,F40=Services!$C$16,Services!$E$16,F40=Services!$C$17,Services!$E$17,F40=Services!$C$18,Services!$E$18,F40=Services!$C$19,Services!$E$19,F40=Services!$C$20,Services!$E$20,F40="","0"))*J40</f>
        <v>0</v>
      </c>
      <c r="M40" s="26"/>
      <c r="N40" s="27"/>
      <c r="O40" s="150"/>
    </row>
    <row r="41" spans="2:15" ht="15" thickBot="1" x14ac:dyDescent="0.25">
      <c r="E41" s="253"/>
      <c r="F41" s="34"/>
      <c r="G41" s="35"/>
      <c r="H41" s="117"/>
      <c r="I41" s="131" cm="1">
        <f t="array" ref="I41">(_xlfn.IFS(H41=Material!$D$4,Material!$E$4,H41=Material!$D$5,Material!$E$5,H41=Material!$D$6,Material!$E$6,H41=Material!$D$7,Material!$E$7,H41=Material!$D$8,Material!$E$8,H41=Material!$D18,Material!$E$9,H41=Material!$D$10,Material!$E$10,H41=Material!$D$11,Material!$E20,H41=Material!$D$12,Material!$E$12,H41=Material!$D$13,Material!$E$13,H41=Material!$D$14,Material!$E$14,H41=Material!$D$15,Material!$E$15,H41=Material!$D$16,Material!$E$16,H41=Material!$D$17,Material!$E$17,H41=Material!$D$18,Material!$E$18,H41=Material!$D$19,Material!$E$19,H41=Material!$D$20,Material!$E$20,H41=Material!$D$21,Material!$E$21,H41=Material!$D$22,Material!$E$22,H41=Material!$D$23,Material!$E$23,H41=Material!$D$24,Material!$E$24,H41=Material!$D$25,Material!$E$25,H41=Material!$D$26,Material!$E$26,H41=Material!$D$27,Material!$E$27,H41=Material!$D$28,Material!$E$28,H41=Material!$D$29,Material!$E$29,H41=Material!$D$30,Material!$E$30,H41=Material!$D$31,Material!$E$31,H41=Material!$D$32,Material!$E$32,H41=Material!$D$33,Material!$E$33,H41=Material!$D$34,Material!$E$34,H41=Material!$D$35,Material!$E$35,H41=Material!$D$336,Material!$E$36,H41="","0"))</f>
        <v>0</v>
      </c>
      <c r="J41" s="29"/>
      <c r="K41" s="132">
        <f t="shared" si="1"/>
        <v>0</v>
      </c>
      <c r="L41" s="139" cm="1">
        <f t="array" ref="L41">(_xlfn.IFS(F41=Services!$C$10,Services!$E$10,F41=Services!$C$11,Services!$E$11,F41=Services!$C$12,Services!$E$12,F41=Services!$C$13,Services!$E$13,F41=Services!$C$14,Services!$E$14,F41=Services!$C$15,Services!$E$15,F41=Services!$C$16,Services!$E$16,F41=Services!$C$17,Services!$E$17,F41=Services!$C$18,Services!$E$18,F41=Services!$C$19,Services!$E$19,F41=Services!$C$20,Services!$E$20,F41="","0"))*J41</f>
        <v>0</v>
      </c>
      <c r="M41" s="26"/>
      <c r="N41" s="27"/>
      <c r="O41" s="150"/>
    </row>
    <row r="42" spans="2:15" ht="15" thickBot="1" x14ac:dyDescent="0.25">
      <c r="E42" s="253"/>
      <c r="F42" s="85"/>
      <c r="G42" s="36"/>
      <c r="H42" s="118"/>
      <c r="I42" s="133" cm="1">
        <f t="array" ref="I42">(_xlfn.IFS(H42=Material!$D$4,Material!$E$4,H42=Material!$D$5,Material!$E$5,H42=Material!$D$6,Material!$E$6,H42=Material!$D$7,Material!$E$7,H42=Material!$D$8,Material!$E$8,H42=Material!$D19,Material!$E$9,H42=Material!$D$10,Material!$E$10,H42=Material!$D$11,Material!$E21,H42=Material!$D$12,Material!$E$12,H42=Material!$D$13,Material!$E$13,H42=Material!$D$14,Material!$E$14,H42=Material!$D$15,Material!$E$15,H42=Material!$D$16,Material!$E$16,H42=Material!$D$17,Material!$E$17,H42=Material!$D$18,Material!$E$18,H42=Material!$D$19,Material!$E$19,H42=Material!$D$20,Material!$E$20,H42=Material!$D$21,Material!$E$21,H42=Material!$D$22,Material!$E$22,H42=Material!$D$23,Material!$E$23,H42=Material!$D$24,Material!$E$24,H42=Material!$D$25,Material!$E$25,H42=Material!$D$26,Material!$E$26,H42=Material!$D$27,Material!$E$27,H42=Material!$D$28,Material!$E$28,H42=Material!$D$29,Material!$E$29,H42=Material!$D$30,Material!$E$30,H42=Material!$D$31,Material!$E$31,H42=Material!$D$32,Material!$E$32,H42=Material!$D$33,Material!$E$33,H42=Material!$D$34,Material!$E$34,H42=Material!$D$35,Material!$E$35,H42=Material!$D$336,Material!$E$36,H42="","0"))</f>
        <v>0</v>
      </c>
      <c r="J42" s="30"/>
      <c r="K42" s="132">
        <f t="shared" si="1"/>
        <v>0</v>
      </c>
      <c r="L42" s="140" cm="1">
        <f t="array" ref="L42">(_xlfn.IFS(F42=Services!$C$10,Services!$E$10,F42=Services!$C$11,Services!$E$11,F42=Services!$C$12,Services!$E$12,F42=Services!$C$13,Services!$E$13,F42=Services!$C$14,Services!$E$14,F42=Services!$C$15,Services!$E$15,F42=Services!$C$16,Services!$E$16,F42=Services!$C$17,Services!$E$17,F42=Services!$C$18,Services!$E$18,F42=Services!$C$19,Services!$E$19,F42=Services!$C$20,Services!$E$20,F42="","0"))*J42</f>
        <v>0</v>
      </c>
      <c r="M42" s="109"/>
      <c r="N42" s="32"/>
      <c r="O42" s="147" t="s">
        <v>224</v>
      </c>
    </row>
    <row r="43" spans="2:15" ht="73.75" customHeight="1" thickBot="1" x14ac:dyDescent="0.25">
      <c r="E43" s="254"/>
      <c r="F43" s="98"/>
      <c r="G43" s="98"/>
      <c r="H43" s="121" t="s">
        <v>71</v>
      </c>
      <c r="I43" s="214">
        <f>I37*J37+I38*J38+I39*J39+I40*J40+I41*J41+I42*J42</f>
        <v>0</v>
      </c>
      <c r="J43" s="215"/>
      <c r="K43" s="216"/>
      <c r="L43" s="112">
        <f>SUM(L37:L42)</f>
        <v>0</v>
      </c>
      <c r="M43" s="193">
        <f>(N37/60)*M37+(N38/60)*M38+(N39/60)*M39+(N40/60)*M40+(N41/60)*M41+(N42/60)*M42</f>
        <v>0</v>
      </c>
      <c r="N43" s="194"/>
      <c r="O43" s="148">
        <f>(I43+L43+M43)</f>
        <v>0</v>
      </c>
    </row>
    <row r="44" spans="2:15" ht="15" thickTop="1" x14ac:dyDescent="0.2">
      <c r="E44" s="244" t="s">
        <v>248</v>
      </c>
      <c r="F44" s="94"/>
      <c r="G44" s="99"/>
      <c r="H44" s="122"/>
      <c r="I44" s="129" cm="1">
        <f t="array" ref="I44">(_xlfn.IFS(H44=Material!$D$4,Material!$E$4,H44=Material!$D$5,Material!$E$5,H44=Material!$D$6,Material!$E$6,H44=Material!$D$7,Material!$E$7,H44=Material!$D$8,Material!$E$8,H44=Material!$D14,Material!$E$9,H44=Material!$D$10,Material!$E$10,H44=Material!$D$11,Material!$E16,H44=Material!$D$12,Material!$E$12,H44=Material!$D$13,Material!$E$13,H44=Material!$D$14,Material!$E$14,H44=Material!$D$15,Material!$E$15,H44=Material!$D$16,Material!$E$16,H44=Material!$D$17,Material!$E$17,H44=Material!$D$18,Material!$E$18,H44=Material!$D$19,Material!$E$19,H44=Material!$D$20,Material!$E$20,H44=Material!$D$21,Material!$E$21,H44=Material!$D$22,Material!$E$22,H44=Material!$D$23,Material!$E$23,H44=Material!$D$24,Material!$E$24,H44=Material!$D$25,Material!$E$25,H44=Material!$D$26,Material!$E$26,H44=Material!$D$27,Material!$E$27,H44=Material!$D$28,Material!$E$28,H44=Material!$D$29,Material!$E$29,H44=Material!$D$30,Material!$E$30,H44=Material!$D$31,Material!$E$31,H44=Material!$D$32,Material!$E$32,H44=Material!$D$33,Material!$E$33,H44=Material!$D$34,Material!$E$34,H44=Material!$D$35,Material!$E$35,H44=Material!$D$336,Material!$E$36,H44="","0"))</f>
        <v>0</v>
      </c>
      <c r="J44" s="96"/>
      <c r="K44" s="130">
        <f>I44*J44</f>
        <v>0</v>
      </c>
      <c r="L44" s="138" cm="1">
        <f t="array" ref="L44">(_xlfn.IFS(F44=Services!$C$21,Services!$E$21,F44=Services!$C$22,Services!$E$22,F44=Services!$C$23,Services!$E$23,F44=Services!$C$24,Services!$E$24,F44=Services!$C$25,Services!$E$26,F44=Services!$C$27,Services!$E$27,F44=Services!$C$28,Services!$E$28,F44=Services!$C$29,Services!$E$29,F44=Services!$C$30,Services!$E$30,F44=Services!$C$31,Services!$E$31,F44=Services!$C$32,Services!$E$32,F44=Services!$C$33,Services!$E$33,F44=Services!$C$34,Services!$E$34,F44=Services!$C$35,Services!$E$35,F44=Services!$C$36,Services!$E$36,F44=Services!$C$37,Services!$E$37,F44=Services!$C$38,Services!$E$38,F44=Services!$C$39,Services!$E$39,F44=Services!$C$40,Services!$E$40,F44=Services!$C$41,Services!$E$41,F44=Services!$C$42,Services!$E$42,F44=Services!$C$43,Services!$E$43,F44=Services!$C$44,Services!$E$44,F44=Services!$C$45,Services!$E$45,F44=Services!$C$46,Services!$E$46,F44=Services!$C$47,Services!$E$47,F44=Services!$C$48,Services!$E$48,F44="","0"))*J44</f>
        <v>0</v>
      </c>
      <c r="M44" s="110"/>
      <c r="N44" s="97"/>
      <c r="O44" s="149"/>
    </row>
    <row r="45" spans="2:15" x14ac:dyDescent="0.2">
      <c r="E45" s="209"/>
      <c r="F45" s="34"/>
      <c r="G45" s="37"/>
      <c r="H45" s="117"/>
      <c r="I45" s="128" cm="1">
        <f t="array" ref="I45">(_xlfn.IFS(H45=Material!$D$4,Material!$E$4,H45=Material!$D$5,Material!$E$5,H45=Material!$D$6,Material!$E$6,H45=Material!$D$7,Material!$E$7,H45=Material!$D$8,Material!$E$8,H45=Material!$D15,Material!$E$9,H45=Material!$D$10,Material!$E$10,H45=Material!$D$11,Material!$E17,H45=Material!$D$12,Material!$E$12,H45=Material!$D$13,Material!$E$13,H45=Material!$D$14,Material!$E$14,H45=Material!$D$15,Material!$E$15,H45=Material!$D$16,Material!$E$16,H45=Material!$D$17,Material!$E$17,H45=Material!$D$18,Material!$E$18,H45=Material!$D$19,Material!$E$19,H45=Material!$D$20,Material!$E$20,H45=Material!$D$21,Material!$E$21,H45=Material!$D$22,Material!$E$22,H45=Material!$D$23,Material!$E$23,H45=Material!$D$24,Material!$E$24,H45=Material!$D$25,Material!$E$25,H45=Material!$D$26,Material!$E$26,H45=Material!$D$27,Material!$E$27,H45=Material!$D$28,Material!$E$28,H45=Material!$D$29,Material!$E$29,H45=Material!$D$30,Material!$E$30,H45=Material!$D$31,Material!$E$31,H45=Material!$D$32,Material!$E$32,H45=Material!$D$33,Material!$E$33,H45=Material!$D$34,Material!$E$34,H45=Material!$D$35,Material!$E$35,H45=Material!$D$336,Material!$E$36,H45="","0"))</f>
        <v>0</v>
      </c>
      <c r="J45" s="29"/>
      <c r="K45" s="67">
        <f t="shared" ref="K45:K49" si="2">I45*J45</f>
        <v>0</v>
      </c>
      <c r="L45" s="139" cm="1">
        <f t="array" ref="L45">(_xlfn.IFS(F45=Services!$C$21,Services!$E$21,F45=Services!$C$22,Services!$E$22,F45=Services!$C$23,Services!$E$23,F45=Services!$C$24,Services!$E$24,F45=Services!$C$25,Services!$E$26,F45=Services!$C$27,Services!$E$27,F45=Services!$C$28,Services!$E$28,F45=Services!$C$29,Services!$E$29,F45=Services!$C$30,Services!$E$30,F45=Services!$C$31,Services!$E$31,F45=Services!$C$32,Services!$E$32,F45=Services!$C$33,Services!$E$33,F45=Services!$C$34,Services!$E$34,F45=Services!$C$35,Services!$E$35,F45=Services!$C$36,Services!$E$36,F45=Services!$C$37,Services!$E$37,F45=Services!$C$38,Services!$E$38,F45=Services!$C$39,Services!$E$39,F45=Services!$C$40,Services!$E$40,F45=Services!$C$41,Services!$E$41,F45=Services!$C$42,Services!$E$42,F45=Services!$C$43,Services!$E$43,F45=Services!$C$44,Services!$E$44,F45=Services!$C$45,Services!$E$45,F45=Services!$C$46,Services!$E$46,F45=Services!$C$47,Services!$E$47,F45=Services!$C$48,Services!$E$48,F45="","0"))*J45</f>
        <v>0</v>
      </c>
      <c r="M45" s="26"/>
      <c r="N45" s="27"/>
      <c r="O45" s="150"/>
    </row>
    <row r="46" spans="2:15" x14ac:dyDescent="0.2">
      <c r="E46" s="209"/>
      <c r="F46" s="34"/>
      <c r="G46" s="37"/>
      <c r="H46" s="117"/>
      <c r="I46" s="128" cm="1">
        <f t="array" ref="I46">(_xlfn.IFS(H46=Material!$D$4,Material!$E$4,H46=Material!$D$5,Material!$E$5,H46=Material!$D$6,Material!$E$6,H46=Material!$D$7,Material!$E$7,H46=Material!$D$8,Material!$E$8,H46=Material!$D16,Material!$E$9,H46=Material!$D$10,Material!$E$10,H46=Material!$D$11,Material!$E18,H46=Material!$D$12,Material!$E$12,H46=Material!$D$13,Material!$E$13,H46=Material!$D$14,Material!$E$14,H46=Material!$D$15,Material!$E$15,H46=Material!$D$16,Material!$E$16,H46=Material!$D$17,Material!$E$17,H46=Material!$D$18,Material!$E$18,H46=Material!$D$19,Material!$E$19,H46=Material!$D$20,Material!$E$20,H46=Material!$D$21,Material!$E$21,H46=Material!$D$22,Material!$E$22,H46=Material!$D$23,Material!$E$23,H46=Material!$D$24,Material!$E$24,H46=Material!$D$25,Material!$E$25,H46=Material!$D$26,Material!$E$26,H46=Material!$D$27,Material!$E$27,H46=Material!$D$28,Material!$E$28,H46=Material!$D$29,Material!$E$29,H46=Material!$D$30,Material!$E$30,H46=Material!$D$31,Material!$E$31,H46=Material!$D$32,Material!$E$32,H46=Material!$D$33,Material!$E$33,H46=Material!$D$34,Material!$E$34,H46=Material!$D$35,Material!$E$35,H46=Material!$D$336,Material!$E$36,H46="","0"))</f>
        <v>0</v>
      </c>
      <c r="J46" s="29"/>
      <c r="K46" s="67">
        <f t="shared" si="2"/>
        <v>0</v>
      </c>
      <c r="L46" s="139" cm="1">
        <f t="array" ref="L46">(_xlfn.IFS(F46=Services!$C$21,Services!$E$21,F46=Services!$C$22,Services!$E$22,F46=Services!$C$23,Services!$E$23,F46=Services!$C$24,Services!$E$24,F46=Services!$C$25,Services!$E$26,F46=Services!$C$27,Services!$E$27,F46=Services!$C$28,Services!$E$28,F46=Services!$C$29,Services!$E$29,F46=Services!$C$30,Services!$E$30,F46=Services!$C$31,Services!$E$31,F46=Services!$C$32,Services!$E$32,F46=Services!$C$33,Services!$E$33,F46=Services!$C$34,Services!$E$34,F46=Services!$C$35,Services!$E$35,F46=Services!$C$36,Services!$E$36,F46=Services!$C$37,Services!$E$37,F46=Services!$C$38,Services!$E$38,F46=Services!$C$39,Services!$E$39,F46=Services!$C$40,Services!$E$40,F46=Services!$C$41,Services!$E$41,F46=Services!$C$42,Services!$E$42,F46=Services!$C$43,Services!$E$43,F46=Services!$C$44,Services!$E$44,F46=Services!$C$45,Services!$E$45,F46=Services!$C$46,Services!$E$46,F46=Services!$C$47,Services!$E$47,F46=Services!$C$48,Services!$E$48,F46="","0"))*J46</f>
        <v>0</v>
      </c>
      <c r="M46" s="26"/>
      <c r="N46" s="27"/>
      <c r="O46" s="150"/>
    </row>
    <row r="47" spans="2:15" x14ac:dyDescent="0.2">
      <c r="E47" s="209"/>
      <c r="F47" s="34"/>
      <c r="G47" s="37"/>
      <c r="H47" s="117"/>
      <c r="I47" s="128" cm="1">
        <f t="array" ref="I47">(_xlfn.IFS(H47=Material!$D$4,Material!$E$4,H47=Material!$D$5,Material!$E$5,H47=Material!$D$6,Material!$E$6,H47=Material!$D$7,Material!$E$7,H47=Material!$D$8,Material!$E$8,H47=Material!$D17,Material!$E$9,H47=Material!$D$10,Material!$E$10,H47=Material!$D$11,Material!$E19,H47=Material!$D$12,Material!$E$12,H47=Material!$D$13,Material!$E$13,H47=Material!$D$14,Material!$E$14,H47=Material!$D$15,Material!$E$15,H47=Material!$D$16,Material!$E$16,H47=Material!$D$17,Material!$E$17,H47=Material!$D$18,Material!$E$18,H47=Material!$D$19,Material!$E$19,H47=Material!$D$20,Material!$E$20,H47=Material!$D$21,Material!$E$21,H47=Material!$D$22,Material!$E$22,H47=Material!$D$23,Material!$E$23,H47=Material!$D$24,Material!$E$24,H47=Material!$D$25,Material!$E$25,H47=Material!$D$26,Material!$E$26,H47=Material!$D$27,Material!$E$27,H47=Material!$D$28,Material!$E$28,H47=Material!$D$29,Material!$E$29,H47=Material!$D$30,Material!$E$30,H47=Material!$D$31,Material!$E$31,H47=Material!$D$32,Material!$E$32,H47=Material!$D$33,Material!$E$33,H47=Material!$D$34,Material!$E$34,H47=Material!$D$35,Material!$E$35,H47=Material!$D$336,Material!$E$36,H47="","0"))</f>
        <v>0</v>
      </c>
      <c r="J47" s="29"/>
      <c r="K47" s="67">
        <f t="shared" si="2"/>
        <v>0</v>
      </c>
      <c r="L47" s="139" cm="1">
        <f t="array" ref="L47">(_xlfn.IFS(F47=Services!$C$21,Services!$E$21,F47=Services!$C$22,Services!$E$22,F47=Services!$C$23,Services!$E$23,F47=Services!$C$24,Services!$E$24,F47=Services!$C$25,Services!$E$26,F47=Services!$C$27,Services!$E$27,F47=Services!$C$28,Services!$E$28,F47=Services!$C$29,Services!$E$29,F47=Services!$C$30,Services!$E$30,F47=Services!$C$31,Services!$E$31,F47=Services!$C$32,Services!$E$32,F47=Services!$C$33,Services!$E$33,F47=Services!$C$34,Services!$E$34,F47=Services!$C$35,Services!$E$35,F47=Services!$C$36,Services!$E$36,F47=Services!$C$37,Services!$E$37,F47=Services!$C$38,Services!$E$38,F47=Services!$C$39,Services!$E$39,F47=Services!$C$40,Services!$E$40,F47=Services!$C$41,Services!$E$41,F47=Services!$C$42,Services!$E$42,F47=Services!$C$43,Services!$E$43,F47=Services!$C$44,Services!$E$44,F47=Services!$C$45,Services!$E$45,F47=Services!$C$46,Services!$E$46,F47=Services!$C$47,Services!$E$47,F47=Services!$C$48,Services!$E$48,F47="","0"))*J47</f>
        <v>0</v>
      </c>
      <c r="M47" s="26"/>
      <c r="N47" s="27"/>
      <c r="O47" s="150"/>
    </row>
    <row r="48" spans="2:15" ht="15" thickBot="1" x14ac:dyDescent="0.25">
      <c r="E48" s="209"/>
      <c r="F48" s="34"/>
      <c r="G48" s="37"/>
      <c r="H48" s="117"/>
      <c r="I48" s="128" cm="1">
        <f t="array" ref="I48">(_xlfn.IFS(H48=Material!$D$4,Material!$E$4,H48=Material!$D$5,Material!$E$5,H48=Material!$D$6,Material!$E$6,H48=Material!$D$7,Material!$E$7,H48=Material!$D$8,Material!$E$8,H48=Material!$D18,Material!$E$9,H48=Material!$D$10,Material!$E$10,H48=Material!$D$11,Material!$E20,H48=Material!$D$12,Material!$E$12,H48=Material!$D$13,Material!$E$13,H48=Material!$D$14,Material!$E$14,H48=Material!$D$15,Material!$E$15,H48=Material!$D$16,Material!$E$16,H48=Material!$D$17,Material!$E$17,H48=Material!$D$18,Material!$E$18,H48=Material!$D$19,Material!$E$19,H48=Material!$D$20,Material!$E$20,H48=Material!$D$21,Material!$E$21,H48=Material!$D$22,Material!$E$22,H48=Material!$D$23,Material!$E$23,H48=Material!$D$24,Material!$E$24,H48=Material!$D$25,Material!$E$25,H48=Material!$D$26,Material!$E$26,H48=Material!$D$27,Material!$E$27,H48=Material!$D$28,Material!$E$28,H48=Material!$D$29,Material!$E$29,H48=Material!$D$30,Material!$E$30,H48=Material!$D$31,Material!$E$31,H48=Material!$D$32,Material!$E$32,H48=Material!$D$33,Material!$E$33,H48=Material!$D$34,Material!$E$34,H48=Material!$D$35,Material!$E$35,H48=Material!$D$336,Material!$E$36,H48="","0"))</f>
        <v>0</v>
      </c>
      <c r="J48" s="29"/>
      <c r="K48" s="67">
        <f t="shared" si="2"/>
        <v>0</v>
      </c>
      <c r="L48" s="139" cm="1">
        <f t="array" ref="L48">(_xlfn.IFS(F48=Services!$C$21,Services!$E$21,F48=Services!$C$22,Services!$E$22,F48=Services!$C$23,Services!$E$23,F48=Services!$C$24,Services!$E$24,F48=Services!$C$25,Services!$E$26,F48=Services!$C$27,Services!$E$27,F48=Services!$C$28,Services!$E$28,F48=Services!$C$29,Services!$E$29,F48=Services!$C$30,Services!$E$30,F48=Services!$C$31,Services!$E$31,F48=Services!$C$32,Services!$E$32,F48=Services!$C$33,Services!$E$33,F48=Services!$C$34,Services!$E$34,F48=Services!$C$35,Services!$E$35,F48=Services!$C$36,Services!$E$36,F48=Services!$C$37,Services!$E$37,F48=Services!$C$38,Services!$E$38,F48=Services!$C$39,Services!$E$39,F48=Services!$C$40,Services!$E$40,F48=Services!$C$41,Services!$E$41,F48=Services!$C$42,Services!$E$42,F48=Services!$C$43,Services!$E$43,F48=Services!$C$44,Services!$E$44,F48=Services!$C$45,Services!$E$45,F48=Services!$C$46,Services!$E$46,F48=Services!$C$47,Services!$E$47,F48=Services!$C$48,Services!$E$48,F48="","0"))*J48</f>
        <v>0</v>
      </c>
      <c r="M48" s="26"/>
      <c r="N48" s="27"/>
      <c r="O48" s="150"/>
    </row>
    <row r="49" spans="5:15" ht="15" thickBot="1" x14ac:dyDescent="0.25">
      <c r="E49" s="209"/>
      <c r="F49" s="85"/>
      <c r="G49" s="38"/>
      <c r="H49" s="118"/>
      <c r="I49" s="134" cm="1">
        <f t="array" ref="I49">(_xlfn.IFS(H49=Material!$D$4,Material!$E$4,H49=Material!$D$5,Material!$E$5,H49=Material!$D$6,Material!$E$6,H49=Material!$D$7,Material!$E$7,H49=Material!$D$8,Material!$E$8,H49=Material!$D19,Material!$E$9,H49=Material!$D$10,Material!$E$10,H49=Material!$D$11,Material!$E21,H49=Material!$D$12,Material!$E$12,H49=Material!$D$13,Material!$E$13,H49=Material!$D$14,Material!$E$14,H49=Material!$D$15,Material!$E$15,H49=Material!$D$16,Material!$E$16,H49=Material!$D$17,Material!$E$17,H49=Material!$D$18,Material!$E$18,H49=Material!$D$19,Material!$E$19,H49=Material!$D$20,Material!$E$20,H49=Material!$D$21,Material!$E$21,H49=Material!$D$22,Material!$E$22,H49=Material!$D$23,Material!$E$23,H49=Material!$D$24,Material!$E$24,H49=Material!$D$25,Material!$E$25,H49=Material!$D$26,Material!$E$26,H49=Material!$D$27,Material!$E$27,H49=Material!$D$28,Material!$E$28,H49=Material!$D$29,Material!$E$29,H49=Material!$D$30,Material!$E$30,H49=Material!$D$31,Material!$E$31,H49=Material!$D$32,Material!$E$32,H49=Material!$D$33,Material!$E$33,H49=Material!$D$34,Material!$E$34,H49=Material!$D$35,Material!$E$35,H49=Material!$D$336,Material!$E$36,H49="","0"))</f>
        <v>0</v>
      </c>
      <c r="J49" s="30"/>
      <c r="K49" s="67">
        <f t="shared" si="2"/>
        <v>0</v>
      </c>
      <c r="L49" s="140" cm="1">
        <f t="array" ref="L49">(_xlfn.IFS(F49=Services!$C$21,Services!$E$21,F49=Services!$C$22,Services!$E$22,F49=Services!$C$23,Services!$E$23,F49=Services!$C$24,Services!$E$24,F49=Services!$C$25,Services!$E$26,F49=Services!$C$27,Services!$E$27,F49=Services!$C$28,Services!$E$28,F49=Services!$C$29,Services!$E$29,F49=Services!$C$30,Services!$E$30,F49=Services!$C$31,Services!$E$31,F49=Services!$C$32,Services!$E$32,F49=Services!$C$33,Services!$E$33,F49=Services!$C$34,Services!$E$34,F49=Services!$C$35,Services!$E$35,F49=Services!$C$36,Services!$E$36,F49=Services!$C$37,Services!$E$37,F49=Services!$C$38,Services!$E$38,F49=Services!$C$39,Services!$E$39,F49=Services!$C$40,Services!$E$40,F49=Services!$C$41,Services!$E$41,F49=Services!$C$42,Services!$E$42,F49=Services!$C$43,Services!$E$43,F49=Services!$C$44,Services!$E$44,F49=Services!$C$45,Services!$E$45,F49=Services!$C$46,Services!$E$46,F49=Services!$C$47,Services!$E$47,F49=Services!$C$48,Services!$E$48,F49="","0"))*J49</f>
        <v>0</v>
      </c>
      <c r="M49" s="109"/>
      <c r="N49" s="32"/>
      <c r="O49" s="147" t="s">
        <v>225</v>
      </c>
    </row>
    <row r="50" spans="5:15" ht="16" customHeight="1" thickBot="1" x14ac:dyDescent="0.25">
      <c r="E50" s="210"/>
      <c r="F50" s="101"/>
      <c r="G50" s="101"/>
      <c r="H50" s="123" t="s">
        <v>71</v>
      </c>
      <c r="I50" s="217">
        <f>I44*J44+I45*J45+I46*J46+I47*J47+I48*J48+I49*J49</f>
        <v>0</v>
      </c>
      <c r="J50" s="218"/>
      <c r="K50" s="219"/>
      <c r="L50" s="113">
        <f>SUM(L44:L49)</f>
        <v>0</v>
      </c>
      <c r="M50" s="193">
        <f>(N44/60)*M44+(N45/60)*M45+(N46/60)*M46+(N47/60)*M47+(N48/60)*M48+(N49/60)*M49</f>
        <v>0</v>
      </c>
      <c r="N50" s="194"/>
      <c r="O50" s="148">
        <f>(I50+L50+M50)</f>
        <v>0</v>
      </c>
    </row>
    <row r="51" spans="5:15" ht="15" thickTop="1" x14ac:dyDescent="0.2">
      <c r="E51" s="245" t="s">
        <v>249</v>
      </c>
      <c r="F51" s="94"/>
      <c r="G51" s="102"/>
      <c r="H51" s="122"/>
      <c r="I51" s="129" cm="1">
        <f t="array" ref="I51">(_xlfn.IFS(H51=Material!$D$4,Material!$E$4,H51=Material!$D$5,Material!$E$5,H51=Material!$D$6,Material!$E$6,H51=Material!$D$7,Material!$E$7,H51=Material!$D$8,Material!$E$8,H51=Material!$D14,Material!$E$9,H51=Material!$D$10,Material!$E$10,H51=Material!$D$11,Material!$E16,H51=Material!$D$12,Material!$E$12,H51=Material!$D$13,Material!$E$13,H51=Material!$D$14,Material!$E$14,H51=Material!$D$15,Material!$E$15,H51=Material!$D$16,Material!$E$16,H51=Material!$D$17,Material!$E$17,H51=Material!$D$18,Material!$E$18,H51=Material!$D$19,Material!$E$19,H51=Material!$D$20,Material!$E$20,H51=Material!$D$21,Material!$E$21,H51=Material!$D$22,Material!$E$22,H51=Material!$D$23,Material!$E$23,H51=Material!$D$24,Material!$E$24,H51=Material!$D$25,Material!$E$25,H51=Material!$D$26,Material!$E$26,H51=Material!$D$27,Material!$E$27,H51=Material!$D$28,Material!$E$28,H51=Material!$D$29,Material!$E$29,H51=Material!$D$30,Material!$E$30,H51=Material!$D$31,Material!$E$31,H51=Material!$D$32,Material!$E$32,H51=Material!$D$33,Material!$E$33,H51=Material!$D$34,Material!$E$34,H51=Material!$D$35,Material!$E$35,H51=Material!$D$336,Material!$E$36,H51="","0"))</f>
        <v>0</v>
      </c>
      <c r="J51" s="96"/>
      <c r="K51" s="130">
        <f>I51*J51</f>
        <v>0</v>
      </c>
      <c r="L51" s="138" cm="1">
        <f t="array" ref="L51">(_xlfn.IFS(F51=Services!$C$49,Services!$E$49,F51=Services!$C$50,Services!$E$50,F51=Services!$C$51,Services!$E$51,F51=Services!$C$52,Services!$E$52,F51=Services!$C$53,Services!$E$53,F51=Services!$C$54,Services!$E$54,F51=Services!$C$55,Services!$E$55,F51=Services!$C$56,Services!$E$56,F51=Services!$C$57,Services!$E$57,F51=Services!$C$58,Services!$E$58,F51=Services!$C$59,Services!$E$59,F51=Services!$C$60,Services!$E$60,F51=Services!$C$61,Services!$E$61,F51="","0"))*J51</f>
        <v>0</v>
      </c>
      <c r="M51" s="110"/>
      <c r="N51" s="97"/>
      <c r="O51" s="149"/>
    </row>
    <row r="52" spans="5:15" x14ac:dyDescent="0.2">
      <c r="E52" s="212"/>
      <c r="G52" s="39"/>
      <c r="H52" s="117"/>
      <c r="I52" s="131" cm="1">
        <f t="array" ref="I52">(_xlfn.IFS(H52=Material!$D$4,Material!$E$4,H52=Material!$D$5,Material!$E$5,H52=Material!$D$6,Material!$E$6,H52=Material!$D$7,Material!$E$7,H52=Material!$D$8,Material!$E$8,H52=Material!$D15,Material!$E$9,H52=Material!$D$10,Material!$E$10,H52=Material!$D$11,Material!$E17,H52=Material!$D$12,Material!$E$12,H52=Material!$D$13,Material!$E$13,H52=Material!$D$14,Material!$E$14,H52=Material!$D$15,Material!$E$15,H52=Material!$D$16,Material!$E$16,H52=Material!$D$17,Material!$E$17,H52=Material!$D$18,Material!$E$18,H52=Material!$D$19,Material!$E$19,H52=Material!$D$20,Material!$E$20,H52=Material!$D$21,Material!$E$21,H52=Material!$D$22,Material!$E$22,H52=Material!$D$23,Material!$E$23,H52=Material!$D$24,Material!$E$24,H52=Material!$D$25,Material!$E$25,H52=Material!$D$26,Material!$E$26,H52=Material!$D$27,Material!$E$27,H52=Material!$D$28,Material!$E$28,H52=Material!$D$29,Material!$E$29,H52=Material!$D$30,Material!$E$30,H52=Material!$D$31,Material!$E$31,H52=Material!$D$32,Material!$E$32,H52=Material!$D$33,Material!$E$33,H52=Material!$D$34,Material!$E$34,H52=Material!$D$35,Material!$E$35,H52=Material!$D$336,Material!$E$36,H52="","0"))</f>
        <v>0</v>
      </c>
      <c r="J52" s="29"/>
      <c r="K52" s="67">
        <f t="shared" ref="K52:K56" si="3">I52*J52</f>
        <v>0</v>
      </c>
      <c r="L52" s="139" cm="1">
        <f t="array" ref="L52">(_xlfn.IFS(F52=Services!$C$49,Services!$E$49,F52=Services!$C$50,Services!$E$50,F52=Services!$C$51,Services!$E$51,F52=Services!$C$52,Services!$E$52,F52=Services!$C$53,Services!$E$53,F52=Services!$C$54,Services!$E$54,F52=Services!$C$55,Services!$E$55,F52=Services!$C$56,Services!$E$56,F52=Services!$C$57,Services!$E$57,F52=Services!$C$58,Services!$E$58,F52=Services!$C$59,Services!$E$59,F52=Services!$C$60,Services!$E$60,F52=Services!$C$61,Services!$E$61,F52="","0"))*J52</f>
        <v>0</v>
      </c>
      <c r="M52" s="26"/>
      <c r="N52" s="27"/>
      <c r="O52" s="150"/>
    </row>
    <row r="53" spans="5:15" x14ac:dyDescent="0.2">
      <c r="E53" s="212"/>
      <c r="F53" s="34"/>
      <c r="G53" s="39"/>
      <c r="H53" s="117"/>
      <c r="I53" s="131" cm="1">
        <f t="array" ref="I53">(_xlfn.IFS(H53=Material!$D$4,Material!$E$4,H53=Material!$D$5,Material!$E$5,H53=Material!$D$6,Material!$E$6,H53=Material!$D$7,Material!$E$7,H53=Material!$D$8,Material!$E$8,H53=Material!$D16,Material!$E$9,H53=Material!$D$10,Material!$E$10,H53=Material!$D$11,Material!$E18,H53=Material!$D$12,Material!$E$12,H53=Material!$D$13,Material!$E$13,H53=Material!$D$14,Material!$E$14,H53=Material!$D$15,Material!$E$15,H53=Material!$D$16,Material!$E$16,H53=Material!$D$17,Material!$E$17,H53=Material!$D$18,Material!$E$18,H53=Material!$D$19,Material!$E$19,H53=Material!$D$20,Material!$E$20,H53=Material!$D$21,Material!$E$21,H53=Material!$D$22,Material!$E$22,H53=Material!$D$23,Material!$E$23,H53=Material!$D$24,Material!$E$24,H53=Material!$D$25,Material!$E$25,H53=Material!$D$26,Material!$E$26,H53=Material!$D$27,Material!$E$27,H53=Material!$D$28,Material!$E$28,H53=Material!$D$29,Material!$E$29,H53=Material!$D$30,Material!$E$30,H53=Material!$D$31,Material!$E$31,H53=Material!$D$32,Material!$E$32,H53=Material!$D$33,Material!$E$33,H53=Material!$D$34,Material!$E$34,H53=Material!$D$35,Material!$E$35,H53=Material!$D$336,Material!$E$36,H53="","0"))</f>
        <v>0</v>
      </c>
      <c r="J53" s="29"/>
      <c r="K53" s="67">
        <f t="shared" si="3"/>
        <v>0</v>
      </c>
      <c r="L53" s="139" cm="1">
        <f t="array" ref="L53">(_xlfn.IFS(F53=Services!$C$49,Services!$E$49,F53=Services!$C$50,Services!$E$50,F53=Services!$C$51,Services!$E$51,F53=Services!$C$52,Services!$E$52,F53=Services!$C$53,Services!$E$53,F53=Services!$C$54,Services!$E$54,F53=Services!$C$55,Services!$E$55,F53=Services!$C$56,Services!$E$56,F53=Services!$C$57,Services!$E$57,F53=Services!$C$58,Services!$E$58,F53=Services!$C$59,Services!$E$59,F53=Services!$C$60,Services!$E$60,F53=Services!$C$61,Services!$E$61,F53="","0"))*J53</f>
        <v>0</v>
      </c>
      <c r="M53" s="26"/>
      <c r="N53" s="27"/>
      <c r="O53" s="150"/>
    </row>
    <row r="54" spans="5:15" x14ac:dyDescent="0.2">
      <c r="E54" s="212"/>
      <c r="F54" s="34"/>
      <c r="G54" s="39"/>
      <c r="H54" s="117"/>
      <c r="I54" s="131" cm="1">
        <f t="array" ref="I54">(_xlfn.IFS(H54=Material!$D$4,Material!$E$4,H54=Material!$D$5,Material!$E$5,H54=Material!$D$6,Material!$E$6,H54=Material!$D$7,Material!$E$7,H54=Material!$D$8,Material!$E$8,H54=Material!$D17,Material!$E$9,H54=Material!$D$10,Material!$E$10,H54=Material!$D$11,Material!$E19,H54=Material!$D$12,Material!$E$12,H54=Material!$D$13,Material!$E$13,H54=Material!$D$14,Material!$E$14,H54=Material!$D$15,Material!$E$15,H54=Material!$D$16,Material!$E$16,H54=Material!$D$17,Material!$E$17,H54=Material!$D$18,Material!$E$18,H54=Material!$D$19,Material!$E$19,H54=Material!$D$20,Material!$E$20,H54=Material!$D$21,Material!$E$21,H54=Material!$D$22,Material!$E$22,H54=Material!$D$23,Material!$E$23,H54=Material!$D$24,Material!$E$24,H54=Material!$D$25,Material!$E$25,H54=Material!$D$26,Material!$E$26,H54=Material!$D$27,Material!$E$27,H54=Material!$D$28,Material!$E$28,H54=Material!$D$29,Material!$E$29,H54=Material!$D$30,Material!$E$30,H54=Material!$D$31,Material!$E$31,H54=Material!$D$32,Material!$E$32,H54=Material!$D$33,Material!$E$33,H54=Material!$D$34,Material!$E$34,H54=Material!$D$35,Material!$E$35,H54=Material!$D$336,Material!$E$36,H54="","0"))</f>
        <v>0</v>
      </c>
      <c r="J54" s="29"/>
      <c r="K54" s="67">
        <f t="shared" si="3"/>
        <v>0</v>
      </c>
      <c r="L54" s="139" cm="1">
        <f t="array" ref="L54">(_xlfn.IFS(F54=Services!$C$49,Services!$E$49,F54=Services!$C$50,Services!$E$50,F54=Services!$C$51,Services!$E$51,F54=Services!$C$52,Services!$E$52,F54=Services!$C$53,Services!$E$53,F54=Services!$C$54,Services!$E$54,F54=Services!$C$55,Services!$E$55,F54=Services!$C$56,Services!$E$56,F54=Services!$C$57,Services!$E$57,F54=Services!$C$58,Services!$E$58,F54=Services!$C$59,Services!$E$59,F54=Services!$C$60,Services!$E$60,F54=Services!$C$61,Services!$E$61,F54="","0"))*J54</f>
        <v>0</v>
      </c>
      <c r="M54" s="26"/>
      <c r="N54" s="27"/>
      <c r="O54" s="150"/>
    </row>
    <row r="55" spans="5:15" ht="15" thickBot="1" x14ac:dyDescent="0.25">
      <c r="E55" s="212"/>
      <c r="F55" s="34"/>
      <c r="G55" s="39"/>
      <c r="H55" s="117"/>
      <c r="I55" s="131" cm="1">
        <f t="array" ref="I55">(_xlfn.IFS(H55=Material!$D$4,Material!$E$4,H55=Material!$D$5,Material!$E$5,H55=Material!$D$6,Material!$E$6,H55=Material!$D$7,Material!$E$7,H55=Material!$D$8,Material!$E$8,H55=Material!$D18,Material!$E$9,H55=Material!$D$10,Material!$E$10,H55=Material!$D$11,Material!$E20,H55=Material!$D$12,Material!$E$12,H55=Material!$D$13,Material!$E$13,H55=Material!$D$14,Material!$E$14,H55=Material!$D$15,Material!$E$15,H55=Material!$D$16,Material!$E$16,H55=Material!$D$17,Material!$E$17,H55=Material!$D$18,Material!$E$18,H55=Material!$D$19,Material!$E$19,H55=Material!$D$20,Material!$E$20,H55=Material!$D$21,Material!$E$21,H55=Material!$D$22,Material!$E$22,H55=Material!$D$23,Material!$E$23,H55=Material!$D$24,Material!$E$24,H55=Material!$D$25,Material!$E$25,H55=Material!$D$26,Material!$E$26,H55=Material!$D$27,Material!$E$27,H55=Material!$D$28,Material!$E$28,H55=Material!$D$29,Material!$E$29,H55=Material!$D$30,Material!$E$30,H55=Material!$D$31,Material!$E$31,H55=Material!$D$32,Material!$E$32,H55=Material!$D$33,Material!$E$33,H55=Material!$D$34,Material!$E$34,H55=Material!$D$35,Material!$E$35,H55=Material!$D$336,Material!$E$36,H55="","0"))</f>
        <v>0</v>
      </c>
      <c r="J55" s="29"/>
      <c r="K55" s="67">
        <f t="shared" si="3"/>
        <v>0</v>
      </c>
      <c r="L55" s="139" cm="1">
        <f t="array" ref="L55">(_xlfn.IFS(F55=Services!$C$49,Services!$E$49,F55=Services!$C$50,Services!$E$50,F55=Services!$C$51,Services!$E$51,F55=Services!$C$52,Services!$E$52,F55=Services!$C$53,Services!$E$53,F55=Services!$C$54,Services!$E$54,F55=Services!$C$55,Services!$E$55,F55=Services!$C$56,Services!$E$56,F55=Services!$C$57,Services!$E$57,F55=Services!$C$58,Services!$E$58,F55=Services!$C$59,Services!$E$59,F55=Services!$C$60,Services!$E$60,F55=Services!$C$61,Services!$E$61,F55="","0"))*J55</f>
        <v>0</v>
      </c>
      <c r="M55" s="26"/>
      <c r="N55" s="27"/>
      <c r="O55" s="150"/>
    </row>
    <row r="56" spans="5:15" ht="15" thickBot="1" x14ac:dyDescent="0.25">
      <c r="E56" s="212"/>
      <c r="F56" s="85"/>
      <c r="G56" s="40"/>
      <c r="H56" s="118"/>
      <c r="I56" s="133" cm="1">
        <f t="array" ref="I56">(_xlfn.IFS(H56=Material!$D$4,Material!$E$4,H56=Material!$D$5,Material!$E$5,H56=Material!$D$6,Material!$E$6,H56=Material!$D$7,Material!$E$7,H56=Material!$D$8,Material!$E$8,H56=Material!$D19,Material!$E$9,H56=Material!$D$10,Material!$E$10,H56=Material!$D$11,Material!$E21,H56=Material!$D$12,Material!$E$12,H56=Material!$D$13,Material!$E$13,H56=Material!$D$14,Material!$E$14,H56=Material!$D$15,Material!$E$15,H56=Material!$D$16,Material!$E$16,H56=Material!$D$17,Material!$E$17,H56=Material!$D$18,Material!$E$18,H56=Material!$D$19,Material!$E$19,H56=Material!$D$20,Material!$E$20,H56=Material!$D$21,Material!$E$21,H56=Material!$D$22,Material!$E$22,H56=Material!$D$23,Material!$E$23,H56=Material!$D$24,Material!$E$24,H56=Material!$D$25,Material!$E$25,H56=Material!$D$26,Material!$E$26,H56=Material!$D$27,Material!$E$27,H56=Material!$D$28,Material!$E$28,H56=Material!$D$29,Material!$E$29,H56=Material!$D$30,Material!$E$30,H56=Material!$D$31,Material!$E$31,H56=Material!$D$32,Material!$E$32,H56=Material!$D$33,Material!$E$33,H56=Material!$D$34,Material!$E$34,H56=Material!$D$35,Material!$E$35,H56=Material!$D$336,Material!$E$36,H56="","0"))</f>
        <v>0</v>
      </c>
      <c r="J56" s="30"/>
      <c r="K56" s="67">
        <f t="shared" si="3"/>
        <v>0</v>
      </c>
      <c r="L56" s="140" cm="1">
        <f t="array" ref="L56">(_xlfn.IFS(F56=Services!$C$49,Services!$E$49,F56=Services!$C$50,Services!$E$50,F56=Services!$C$51,Services!$E$51,F56=Services!$C$52,Services!$E$52,F56=Services!$C$53,Services!$E$53,F56=Services!$C$54,Services!$E$54,F56=Services!$C$55,Services!$E$55,F56=Services!$C$56,Services!$E$56,F56=Services!$C$57,Services!$E$57,F56=Services!$C$58,Services!$E$58,F56=Services!$C$59,Services!$E$59,F56=Services!$C$60,Services!$E$60,F56=Services!$C$61,Services!$E$61,F56="","0"))*J56</f>
        <v>0</v>
      </c>
      <c r="M56" s="109"/>
      <c r="N56" s="32"/>
      <c r="O56" s="147" t="s">
        <v>226</v>
      </c>
    </row>
    <row r="57" spans="5:15" ht="16" customHeight="1" thickBot="1" x14ac:dyDescent="0.25">
      <c r="E57" s="213"/>
      <c r="F57" s="103"/>
      <c r="G57" s="103"/>
      <c r="H57" s="124" t="s">
        <v>71</v>
      </c>
      <c r="I57" s="220">
        <f>I51*J51+I52*J52+I53*J53+I54*J54+I55*J55+I56*J56</f>
        <v>0</v>
      </c>
      <c r="J57" s="221"/>
      <c r="K57" s="222"/>
      <c r="L57" s="114">
        <f>SUM(L51:L56)</f>
        <v>0</v>
      </c>
      <c r="M57" s="193">
        <f>(N51/60)*M51+(N52/60)*M52+(N53/60)*M53+(N54/60)*M54+(N55/60)*M55+(N56/60)*M56</f>
        <v>0</v>
      </c>
      <c r="N57" s="194"/>
      <c r="O57" s="148">
        <f>(I57+L57+M57)</f>
        <v>0</v>
      </c>
    </row>
    <row r="58" spans="5:15" ht="15" thickTop="1" x14ac:dyDescent="0.2">
      <c r="E58" s="246" t="s">
        <v>250</v>
      </c>
      <c r="F58" s="100"/>
      <c r="G58" s="104"/>
      <c r="H58" s="122"/>
      <c r="I58" s="129" cm="1">
        <f t="array" ref="I58">(_xlfn.IFS(H58=Material!$D$4,Material!$E$4,H58=Material!$D$5,Material!$E$5,H58=Material!$D$6,Material!$E$6,H58=Material!$D$7,Material!$E$7,H58=Material!$D$8,Material!$E$8,H58=Material!$D19,Material!$E$9,H58=Material!$D$10,Material!$E$10,H58=Material!$D$11,Material!$E21,H58=Material!$D$12,Material!$E$12,H58=Material!$D$13,Material!$E$13,H58=Material!$D$14,Material!$E$14,H58=Material!$D$15,Material!$E$15,H58=Material!$D$16,Material!$E$16,H58=Material!$D$17,Material!$E$17,H58=Material!$D$18,Material!$E$18,H58=Material!$D$19,Material!$E$19,H58=Material!$D$20,Material!$E$20,H58=Material!$D$21,Material!$E$21,H58=Material!$D$22,Material!$E$22,H58=Material!$D$23,Material!$E$23,H58=Material!$D$24,Material!$E$24,H58=Material!$D$25,Material!$E$25,H58=Material!$D$26,Material!$E$26,H58=Material!$D$27,Material!$E$27,H58=Material!$D$28,Material!$E$28,H58=Material!$D$29,Material!$E$29,H58=Material!$D$30,Material!$E$30,H58=Material!$D$31,Material!$E$31,H58=Material!$D$32,Material!$E$32,H58=Material!$D$33,Material!$E$33,H58=Material!$D$34,Material!$E$34,H58=Material!$D$35,Material!$E$35,H58=Material!$D$336,Material!$E$36,H58="","0"))</f>
        <v>0</v>
      </c>
      <c r="J58" s="96"/>
      <c r="K58" s="130">
        <f>I58*J58</f>
        <v>0</v>
      </c>
      <c r="L58" s="138" cm="1">
        <f t="array" ref="L58">(_xlfn.IFS(F58=Services!$C$62,Services!$E$62,F58=Services!$C$63,Services!$E$63,F58=Services!$C$64,Services!$E$64,F58=Services!$C$65,Services!$E$65,F58=Services!$C$66,Services!$E$66,F58=Services!$C$67,Services!$E$67,F58="","0"))*J58</f>
        <v>0</v>
      </c>
      <c r="M58" s="110"/>
      <c r="N58" s="97"/>
      <c r="O58" s="149"/>
    </row>
    <row r="59" spans="5:15" x14ac:dyDescent="0.2">
      <c r="E59" s="236"/>
      <c r="F59" s="23"/>
      <c r="G59" s="41"/>
      <c r="H59" s="117"/>
      <c r="I59" s="131" cm="1">
        <f t="array" ref="I59">(_xlfn.IFS(H59=Material!$D$4,Material!$E$4,H59=Material!$D$5,Material!$E$5,H59=Material!$D$6,Material!$E$6,H59=Material!$D$7,Material!$E$7,H59=Material!$D$8,Material!$E$8,H59=Material!$D20,Material!$E$9,H59=Material!$D$10,Material!$E$10,H59=Material!$D$11,Material!$E22,H59=Material!$D$12,Material!$E$12,H59=Material!$D$13,Material!$E$13,H59=Material!$D$14,Material!$E$14,H59=Material!$D$15,Material!$E$15,H59=Material!$D$16,Material!$E$16,H59=Material!$D$17,Material!$E$17,H59=Material!$D$18,Material!$E$18,H59=Material!$D$19,Material!$E$19,H59=Material!$D$20,Material!$E$20,H59=Material!$D$21,Material!$E$21,H59=Material!$D$22,Material!$E$22,H59=Material!$D$23,Material!$E$23,H59=Material!$D$24,Material!$E$24,H59=Material!$D$25,Material!$E$25,H59=Material!$D$26,Material!$E$26,H59=Material!$D$27,Material!$E$27,H59=Material!$D$28,Material!$E$28,H59=Material!$D$29,Material!$E$29,H59=Material!$D$30,Material!$E$30,H59=Material!$D$31,Material!$E$31,H59=Material!$D$32,Material!$E$32,H59=Material!$D$33,Material!$E$33,H59=Material!$D$34,Material!$E$34,H59=Material!$D$35,Material!$E$35,H59=Material!$D$336,Material!$E$36,H59="","0"))</f>
        <v>0</v>
      </c>
      <c r="J59" s="29"/>
      <c r="K59" s="67">
        <f t="shared" ref="K59" si="4">I59*J59</f>
        <v>0</v>
      </c>
      <c r="L59" s="139" cm="1">
        <f t="array" ref="L59">(_xlfn.IFS(F59=Services!$C$62,Services!$E$62,F59=Services!$C$63,Services!$E$63,F59=Services!$C$64,Services!$E$64,F59=Services!$C$65,Services!$E$65,F59=Services!$C$66,Services!$E$66,F59=Services!$C$67,Services!$E$67,F59="","0"))*J59</f>
        <v>0</v>
      </c>
      <c r="M59" s="26"/>
      <c r="N59" s="27"/>
      <c r="O59" s="150"/>
    </row>
    <row r="60" spans="5:15" x14ac:dyDescent="0.2">
      <c r="E60" s="236"/>
      <c r="F60" s="23"/>
      <c r="G60" s="41"/>
      <c r="H60" s="117"/>
      <c r="I60" s="131" cm="1">
        <f t="array" ref="I60">(_xlfn.IFS(H60=Material!$D$4,Material!$E$4,H60=Material!$D$5,Material!$E$5,H60=Material!$D$6,Material!$E$6,H60=Material!$D$7,Material!$E$7,H60=Material!$D$8,Material!$E$8,H60=Material!$D21,Material!$E$9,H60=Material!$D$10,Material!$E$10,H60=Material!$D$11,Material!$E23,H60=Material!$D$12,Material!$E$12,H60=Material!$D$13,Material!$E$13,H60=Material!$D$14,Material!$E$14,H60=Material!$D$15,Material!$E$15,H60=Material!$D$16,Material!$E$16,H60=Material!$D$17,Material!$E$17,H60=Material!$D$18,Material!$E$18,H60=Material!$D$19,Material!$E$19,H60=Material!$D$20,Material!$E$20,H60=Material!$D$21,Material!$E$21,H60=Material!$D$22,Material!$E$22,H60=Material!$D$23,Material!$E$23,H60=Material!$D$24,Material!$E$24,H60=Material!$D$25,Material!$E$25,H60=Material!$D$26,Material!$E$26,H60=Material!$D$27,Material!$E$27,H60=Material!$D$28,Material!$E$28,H60=Material!$D$29,Material!$E$29,H60=Material!$D$30,Material!$E$30,H60=Material!$D$31,Material!$E$31,H60=Material!$D$32,Material!$E$32,H60=Material!$D$33,Material!$E$33,H60=Material!$D$34,Material!$E$34,H60=Material!$D$35,Material!$E$35,H60=Material!$D$336,Material!$E$36,H60="","0"))</f>
        <v>0</v>
      </c>
      <c r="J60" s="29"/>
      <c r="K60" s="67">
        <f>I60*J60</f>
        <v>0</v>
      </c>
      <c r="L60" s="139" cm="1">
        <f t="array" ref="L60">(_xlfn.IFS(F60=Services!$C$62,Services!$E$62,F60=Services!$C$63,Services!$E$63,F60=Services!$C$64,Services!$E$64,F60=Services!$C$65,Services!$E$65,F60=Services!$C$66,Services!$E$66,F60=Services!$C$67,Services!$E$67,F60="","0"))*J60</f>
        <v>0</v>
      </c>
      <c r="M60" s="26"/>
      <c r="N60" s="27"/>
      <c r="O60" s="150"/>
    </row>
    <row r="61" spans="5:15" x14ac:dyDescent="0.2">
      <c r="E61" s="236"/>
      <c r="F61" s="23"/>
      <c r="G61" s="41"/>
      <c r="H61" s="117"/>
      <c r="I61" s="131" cm="1">
        <f t="array" ref="I61">(_xlfn.IFS(H61=Material!$D$4,Material!$E$4,H61=Material!$D$5,Material!$E$5,H61=Material!$D$6,Material!$E$6,H61=Material!$D$7,Material!$E$7,H61=Material!$D$8,Material!$E$8,H61=Material!$D22,Material!$E$9,H61=Material!$D$10,Material!$E$10,H61=Material!$D$11,Material!$E24,H61=Material!$D$12,Material!$E$12,H61=Material!$D$13,Material!$E$13,H61=Material!$D$14,Material!$E$14,H61=Material!$D$15,Material!$E$15,H61=Material!$D$16,Material!$E$16,H61=Material!$D$17,Material!$E$17,H61=Material!$D$18,Material!$E$18,H61=Material!$D$19,Material!$E$19,H61=Material!$D$20,Material!$E$20,H61=Material!$D$21,Material!$E$21,H61=Material!$D$22,Material!$E$22,H61=Material!$D$23,Material!$E$23,H61=Material!$D$24,Material!$E$24,H61=Material!$D$25,Material!$E$25,H61=Material!$D$26,Material!$E$26,H61=Material!$D$27,Material!$E$27,H61=Material!$D$28,Material!$E$28,H61=Material!$D$29,Material!$E$29,H61=Material!$D$30,Material!$E$30,H61=Material!$D$31,Material!$E$31,H61=Material!$D$32,Material!$E$32,H61=Material!$D$33,Material!$E$33,H61=Material!$D$34,Material!$E$34,H61=Material!$D$35,Material!$E$35,H61=Material!$D$336,Material!$E$36,H61="","0"))</f>
        <v>0</v>
      </c>
      <c r="J61" s="29"/>
      <c r="K61" s="67">
        <f t="shared" ref="K61:K63" si="5">I61*J61</f>
        <v>0</v>
      </c>
      <c r="L61" s="139" cm="1">
        <f t="array" ref="L61">(_xlfn.IFS(F61=Services!$C$62,Services!$E$62,F61=Services!$C$63,Services!$E$63,F61=Services!$C$64,Services!$E$64,F61=Services!$C$65,Services!$E$65,F61=Services!$C$66,Services!$E$66,F61=Services!$C$67,Services!$E$67,F61="","0"))*J61</f>
        <v>0</v>
      </c>
      <c r="M61" s="26"/>
      <c r="N61" s="27"/>
      <c r="O61" s="150"/>
    </row>
    <row r="62" spans="5:15" ht="15" thickBot="1" x14ac:dyDescent="0.25">
      <c r="E62" s="236"/>
      <c r="F62" s="23"/>
      <c r="G62" s="41"/>
      <c r="H62" s="117"/>
      <c r="I62" s="131" cm="1">
        <f t="array" ref="I62">(_xlfn.IFS(H62=Material!$D$4,Material!$E$4,H62=Material!$D$5,Material!$E$5,H62=Material!$D$6,Material!$E$6,H62=Material!$D$7,Material!$E$7,H62=Material!$D$8,Material!$E$8,H62=Material!$D23,Material!$E$9,H62=Material!$D$10,Material!$E$10,H62=Material!$D$11,Material!$E25,H62=Material!$D$12,Material!$E$12,H62=Material!$D$13,Material!$E$13,H62=Material!$D$14,Material!$E$14,H62=Material!$D$15,Material!$E$15,H62=Material!$D$16,Material!$E$16,H62=Material!$D$17,Material!$E$17,H62=Material!$D$18,Material!$E$18,H62=Material!$D$19,Material!$E$19,H62=Material!$D$20,Material!$E$20,H62=Material!$D$21,Material!$E$21,H62=Material!$D$22,Material!$E$22,H62=Material!$D$23,Material!$E$23,H62=Material!$D$24,Material!$E$24,H62=Material!$D$25,Material!$E$25,H62=Material!$D$26,Material!$E$26,H62=Material!$D$27,Material!$E$27,H62=Material!$D$28,Material!$E$28,H62=Material!$D$29,Material!$E$29,H62=Material!$D$30,Material!$E$30,H62=Material!$D$31,Material!$E$31,H62=Material!$D$32,Material!$E$32,H62=Material!$D$33,Material!$E$33,H62=Material!$D$34,Material!$E$34,H62=Material!$D$35,Material!$E$35,H62=Material!$D$336,Material!$E$36,H62="","0"))</f>
        <v>0</v>
      </c>
      <c r="J62" s="29"/>
      <c r="K62" s="67">
        <f t="shared" si="5"/>
        <v>0</v>
      </c>
      <c r="L62" s="139" cm="1">
        <f t="array" ref="L62">(_xlfn.IFS(F62=Services!$C$62,Services!$E$62,F62=Services!$C$63,Services!$E$63,F62=Services!$C$64,Services!$E$64,F62=Services!$C$65,Services!$E$65,F62=Services!$C$66,Services!$E$66,F62=Services!$C$67,Services!$E$67,F62="","0"))*J62</f>
        <v>0</v>
      </c>
      <c r="M62" s="26"/>
      <c r="N62" s="27"/>
      <c r="O62" s="150"/>
    </row>
    <row r="63" spans="5:15" ht="15" thickBot="1" x14ac:dyDescent="0.25">
      <c r="E63" s="236"/>
      <c r="F63" s="31"/>
      <c r="G63" s="42"/>
      <c r="H63" s="118"/>
      <c r="I63" s="133" cm="1">
        <f t="array" ref="I63">(_xlfn.IFS(H63=Material!$D$4,Material!$E$4,H63=Material!$D$5,Material!$E$5,H63=Material!$D$6,Material!$E$6,H63=Material!$D$7,Material!$E$7,H63=Material!$D$8,Material!$E$8,H63=Material!$D24,Material!$E$9,H63=Material!$D$10,Material!$E$10,H63=Material!$D$11,Material!$E26,H63=Material!$D$12,Material!$E$12,H63=Material!$D$13,Material!$E$13,H63=Material!$D$14,Material!$E$14,H63=Material!$D$15,Material!$E$15,H63=Material!$D$16,Material!$E$16,H63=Material!$D$17,Material!$E$17,H63=Material!$D$18,Material!$E$18,H63=Material!$D$19,Material!$E$19,H63=Material!$D$20,Material!$E$20,H63=Material!$D$21,Material!$E$21,H63=Material!$D$22,Material!$E$22,H63=Material!$D$23,Material!$E$23,H63=Material!$D$24,Material!$E$24,H63=Material!$D$25,Material!$E$25,H63=Material!$D$26,Material!$E$26,H63=Material!$D$27,Material!$E$27,H63=Material!$D$28,Material!$E$28,H63=Material!$D$29,Material!$E$29,H63=Material!$D$30,Material!$E$30,H63=Material!$D$31,Material!$E$31,H63=Material!$D$32,Material!$E$32,H63=Material!$D$33,Material!$E$33,H63=Material!$D$34,Material!$E$34,H63=Material!$D$35,Material!$E$35,H63=Material!$D$336,Material!$E$36,H63="","0"))</f>
        <v>0</v>
      </c>
      <c r="J63" s="30"/>
      <c r="K63" s="67">
        <f t="shared" si="5"/>
        <v>0</v>
      </c>
      <c r="L63" s="140" cm="1">
        <f t="array" ref="L63">(_xlfn.IFS(F63=Services!$C$62,Services!$E$62,F63=Services!$C$63,Services!$E$63,F63=Services!$C$64,Services!$E$64,F63=Services!$C$65,Services!$E$65,F63=Services!$C$66,Services!$E$66,F63=Services!$C$67,Services!$E$67,F63="","0"))*J63</f>
        <v>0</v>
      </c>
      <c r="M63" s="109"/>
      <c r="N63" s="32"/>
      <c r="O63" s="147" t="s">
        <v>227</v>
      </c>
    </row>
    <row r="64" spans="5:15" ht="16" customHeight="1" thickBot="1" x14ac:dyDescent="0.25">
      <c r="E64" s="237"/>
      <c r="F64" s="105"/>
      <c r="G64" s="105"/>
      <c r="H64" s="125" t="s">
        <v>71</v>
      </c>
      <c r="I64" s="238">
        <f>I58*J58+I59*J59+I60*J60+I61*J61+I62*J62+I63*J63</f>
        <v>0</v>
      </c>
      <c r="J64" s="239"/>
      <c r="K64" s="240"/>
      <c r="L64" s="115">
        <f>SUM(L58:L63)</f>
        <v>0</v>
      </c>
      <c r="M64" s="193">
        <f>(N58/60)*M58+(N59/60)*M59+(N60/60)*M60+(N61/60)*M61+(N62/60)*M62+(N63/60)*M63</f>
        <v>0</v>
      </c>
      <c r="N64" s="194"/>
      <c r="O64" s="148">
        <f>(I64+L64+M64)</f>
        <v>0</v>
      </c>
    </row>
    <row r="65" spans="2:15" ht="15" thickTop="1" x14ac:dyDescent="0.2">
      <c r="E65" s="251" t="s">
        <v>251</v>
      </c>
      <c r="F65" s="94"/>
      <c r="G65" s="144"/>
      <c r="H65" s="241" t="s">
        <v>72</v>
      </c>
      <c r="I65" s="242"/>
      <c r="J65" s="242"/>
      <c r="K65" s="242"/>
      <c r="L65" s="242"/>
      <c r="M65" s="242"/>
      <c r="N65" s="243"/>
      <c r="O65" s="151"/>
    </row>
    <row r="66" spans="2:15" x14ac:dyDescent="0.2">
      <c r="E66" s="233"/>
      <c r="F66" s="34"/>
      <c r="G66" s="145"/>
      <c r="H66" s="223"/>
      <c r="I66" s="224"/>
      <c r="J66" s="224"/>
      <c r="K66" s="224"/>
      <c r="L66" s="224"/>
      <c r="M66" s="224"/>
      <c r="N66" s="225"/>
      <c r="O66" s="88"/>
    </row>
    <row r="67" spans="2:15" x14ac:dyDescent="0.2">
      <c r="E67" s="233"/>
      <c r="F67" s="34"/>
      <c r="G67" s="145"/>
      <c r="H67" s="223"/>
      <c r="I67" s="224"/>
      <c r="J67" s="224"/>
      <c r="K67" s="224"/>
      <c r="L67" s="224"/>
      <c r="M67" s="224"/>
      <c r="N67" s="225"/>
      <c r="O67" s="88"/>
    </row>
    <row r="68" spans="2:15" x14ac:dyDescent="0.2">
      <c r="E68" s="233"/>
      <c r="F68" s="34"/>
      <c r="G68" s="145"/>
      <c r="H68" s="223"/>
      <c r="I68" s="224"/>
      <c r="J68" s="224"/>
      <c r="K68" s="224"/>
      <c r="L68" s="224"/>
      <c r="M68" s="224"/>
      <c r="N68" s="225"/>
      <c r="O68" s="88"/>
    </row>
    <row r="69" spans="2:15" x14ac:dyDescent="0.2">
      <c r="E69" s="233"/>
      <c r="F69" s="34"/>
      <c r="G69" s="145"/>
      <c r="H69" s="223"/>
      <c r="I69" s="224"/>
      <c r="J69" s="224"/>
      <c r="K69" s="224"/>
      <c r="L69" s="224"/>
      <c r="M69" s="224"/>
      <c r="N69" s="225"/>
      <c r="O69" s="88"/>
    </row>
    <row r="70" spans="2:15" ht="15" thickBot="1" x14ac:dyDescent="0.25">
      <c r="E70" s="233"/>
      <c r="F70" s="34"/>
      <c r="G70" s="145"/>
      <c r="H70" s="223"/>
      <c r="I70" s="224"/>
      <c r="J70" s="224"/>
      <c r="K70" s="224"/>
      <c r="L70" s="224"/>
      <c r="M70" s="224"/>
      <c r="N70" s="225"/>
      <c r="O70" s="88"/>
    </row>
    <row r="71" spans="2:15" ht="16" customHeight="1" thickBot="1" x14ac:dyDescent="0.25">
      <c r="E71" s="233"/>
      <c r="F71" s="85"/>
      <c r="G71" s="146"/>
      <c r="H71" s="229"/>
      <c r="I71" s="230"/>
      <c r="J71" s="230"/>
      <c r="K71" s="230"/>
      <c r="L71" s="230"/>
      <c r="M71" s="230"/>
      <c r="N71" s="231"/>
      <c r="O71" s="135" t="s">
        <v>228</v>
      </c>
    </row>
    <row r="72" spans="2:15" ht="16" customHeight="1" thickBot="1" x14ac:dyDescent="0.25">
      <c r="E72" s="234"/>
      <c r="F72" s="141"/>
      <c r="G72" s="142"/>
      <c r="H72" s="143" t="s">
        <v>71</v>
      </c>
      <c r="I72" s="226">
        <f>H66+H67+H68+H69+H70+H71</f>
        <v>0</v>
      </c>
      <c r="J72" s="227"/>
      <c r="K72" s="227"/>
      <c r="L72" s="227"/>
      <c r="M72" s="227"/>
      <c r="N72" s="228"/>
      <c r="O72" s="148">
        <f>I72</f>
        <v>0</v>
      </c>
    </row>
    <row r="73" spans="2:15" ht="16" customHeight="1" thickTop="1" x14ac:dyDescent="0.2">
      <c r="E73" s="175"/>
      <c r="H73" s="176"/>
      <c r="I73" s="150"/>
      <c r="J73" s="150"/>
      <c r="K73" s="150"/>
      <c r="L73" s="150"/>
      <c r="M73" s="150"/>
      <c r="N73" s="150"/>
      <c r="O73" s="150"/>
    </row>
    <row r="74" spans="2:15" ht="182" customHeight="1" x14ac:dyDescent="0.2">
      <c r="B74" s="248" t="s">
        <v>245</v>
      </c>
      <c r="C74" s="248"/>
      <c r="D74" s="248"/>
      <c r="E74" s="247" t="s">
        <v>246</v>
      </c>
      <c r="F74" s="247"/>
      <c r="O74" s="88"/>
    </row>
    <row r="77" spans="2:15" x14ac:dyDescent="0.2">
      <c r="H77" s="43"/>
    </row>
  </sheetData>
  <mergeCells count="39">
    <mergeCell ref="E74:F74"/>
    <mergeCell ref="B74:D74"/>
    <mergeCell ref="E27:F27"/>
    <mergeCell ref="E28:F28"/>
    <mergeCell ref="E65:E72"/>
    <mergeCell ref="B37:B38"/>
    <mergeCell ref="E37:E43"/>
    <mergeCell ref="H70:N70"/>
    <mergeCell ref="H71:N71"/>
    <mergeCell ref="I72:N72"/>
    <mergeCell ref="E51:E57"/>
    <mergeCell ref="I57:K57"/>
    <mergeCell ref="M57:N57"/>
    <mergeCell ref="E58:E64"/>
    <mergeCell ref="I64:K64"/>
    <mergeCell ref="M64:N64"/>
    <mergeCell ref="H65:N65"/>
    <mergeCell ref="H66:N66"/>
    <mergeCell ref="H67:N67"/>
    <mergeCell ref="H68:N68"/>
    <mergeCell ref="H69:N69"/>
    <mergeCell ref="I43:K43"/>
    <mergeCell ref="M43:N43"/>
    <mergeCell ref="E44:E50"/>
    <mergeCell ref="I50:K50"/>
    <mergeCell ref="M50:N50"/>
    <mergeCell ref="H27:N27"/>
    <mergeCell ref="H28:L28"/>
    <mergeCell ref="M28:N28"/>
    <mergeCell ref="E30:E36"/>
    <mergeCell ref="I36:K36"/>
    <mergeCell ref="M36:N36"/>
    <mergeCell ref="B4:B9"/>
    <mergeCell ref="E4:E9"/>
    <mergeCell ref="B10:B21"/>
    <mergeCell ref="C10:C13"/>
    <mergeCell ref="E10:E21"/>
    <mergeCell ref="C14:C17"/>
    <mergeCell ref="C18:C21"/>
  </mergeCells>
  <pageMargins left="0.7" right="0.7" top="0.75" bottom="0.75" header="0.3" footer="0.3"/>
  <pageSetup paperSize="9" scale="43" orientation="landscape" horizontalDpi="1200" verticalDpi="1200" r:id="rId1"/>
  <extLst>
    <ext xmlns:x14="http://schemas.microsoft.com/office/spreadsheetml/2009/9/main" uri="{CCE6A557-97BC-4b89-ADB6-D9C93CAAB3DF}">
      <x14:dataValidations xmlns:xm="http://schemas.microsoft.com/office/excel/2006/main" count="9">
        <x14:dataValidation type="list" allowBlank="1" showInputMessage="1" showErrorMessage="1" xr:uid="{FB7EFABC-E5B6-47CD-B8E6-843EB74C679D}">
          <x14:formula1>
            <xm:f>Services!$C$49:$C$61</xm:f>
          </x14:formula1>
          <xm:sqref>F53:F57 F51</xm:sqref>
        </x14:dataValidation>
        <x14:dataValidation type="list" allowBlank="1" showInputMessage="1" showErrorMessage="1" xr:uid="{BD88A536-50A3-4DAF-8E31-0C0F61C0F658}">
          <x14:formula1>
            <xm:f>Material!$D$4:$D$36</xm:f>
          </x14:formula1>
          <xm:sqref>H30:H35 H58:H63 H51:H56 H44:H49 H37:H42</xm:sqref>
        </x14:dataValidation>
        <x14:dataValidation type="list" allowBlank="1" showInputMessage="1" showErrorMessage="1" xr:uid="{D436CCD1-BDBA-499B-B2C8-F39BC5524491}">
          <x14:formula1>
            <xm:f>'Sample Types'!$B$3:$B$46</xm:f>
          </x14:formula1>
          <xm:sqref>C10:C21</xm:sqref>
        </x14:dataValidation>
        <x14:dataValidation type="list" allowBlank="1" showInputMessage="1" showErrorMessage="1" xr:uid="{49AC0FE3-96B8-4F68-81BB-247F66F6E74B}">
          <x14:formula1>
            <xm:f>Services!$C$21:$C$48</xm:f>
          </x14:formula1>
          <xm:sqref>F44:F50</xm:sqref>
        </x14:dataValidation>
        <x14:dataValidation type="list" allowBlank="1" showInputMessage="1" showErrorMessage="1" xr:uid="{5808244E-36A1-41D8-8344-7EBE3E8382A2}">
          <x14:formula1>
            <xm:f>Services!$C$10:$C$20</xm:f>
          </x14:formula1>
          <xm:sqref>F37:F43</xm:sqref>
        </x14:dataValidation>
        <x14:dataValidation type="list" allowBlank="1" showInputMessage="1" showErrorMessage="1" xr:uid="{4A4E7247-4421-4276-B3BC-ED17627068E4}">
          <x14:formula1>
            <xm:f>Services!$C$4:$C$9</xm:f>
          </x14:formula1>
          <xm:sqref>F30:F36</xm:sqref>
        </x14:dataValidation>
        <x14:dataValidation type="list" allowBlank="1" showInputMessage="1" showErrorMessage="1" xr:uid="{DBFB4242-A47C-4A4E-97BB-F94383BB95A0}">
          <x14:formula1>
            <xm:f>'Sample Types'!$C$3:$C$16</xm:f>
          </x14:formula1>
          <xm:sqref>D10:D21</xm:sqref>
        </x14:dataValidation>
        <x14:dataValidation type="list" allowBlank="1" showInputMessage="1" showErrorMessage="1" xr:uid="{BDAC85D4-FA2A-4E81-9863-951EB5481752}">
          <x14:formula1>
            <xm:f>'Sample Types'!$B$3:$B$47</xm:f>
          </x14:formula1>
          <xm:sqref>C4:C9</xm:sqref>
        </x14:dataValidation>
        <x14:dataValidation type="list" allowBlank="1" showInputMessage="1" showErrorMessage="1" xr:uid="{9EE87EE5-EFF3-4B0D-9B2A-B7574BABA054}">
          <x14:formula1>
            <xm:f>Services!$C$62:$C$67</xm:f>
          </x14:formula1>
          <xm:sqref>F58:F64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81343-9D34-4DE6-BE71-BA159E6BE15F}">
  <sheetPr>
    <tabColor theme="7" tint="0.39997558519241921"/>
  </sheetPr>
  <dimension ref="A1:E72"/>
  <sheetViews>
    <sheetView showGridLines="0" zoomScaleNormal="100" workbookViewId="0">
      <selection activeCell="B3" sqref="B3"/>
    </sheetView>
  </sheetViews>
  <sheetFormatPr baseColWidth="10" defaultColWidth="10.83203125" defaultRowHeight="14" x14ac:dyDescent="0.15"/>
  <cols>
    <col min="1" max="1" width="15.83203125" style="45" customWidth="1"/>
    <col min="2" max="2" width="23.33203125" style="44" bestFit="1" customWidth="1"/>
    <col min="3" max="3" width="54.33203125" style="45" bestFit="1" customWidth="1"/>
    <col min="4" max="4" width="58.83203125" style="46" hidden="1" customWidth="1"/>
    <col min="5" max="5" width="34.5" style="45" bestFit="1" customWidth="1"/>
    <col min="6" max="16384" width="10.83203125" style="45"/>
  </cols>
  <sheetData>
    <row r="1" spans="1:5" ht="19" x14ac:dyDescent="0.15">
      <c r="A1" s="82" t="s">
        <v>240</v>
      </c>
    </row>
    <row r="2" spans="1:5" ht="20" thickBot="1" x14ac:dyDescent="0.2">
      <c r="A2" s="82"/>
      <c r="C2" s="255" t="s">
        <v>243</v>
      </c>
      <c r="D2" s="255"/>
      <c r="E2" s="255"/>
    </row>
    <row r="3" spans="1:5" ht="26" customHeight="1" thickBot="1" x14ac:dyDescent="0.2">
      <c r="C3" s="77" t="s">
        <v>179</v>
      </c>
      <c r="D3" s="84" t="s">
        <v>237</v>
      </c>
      <c r="E3" s="78" t="s">
        <v>239</v>
      </c>
    </row>
    <row r="4" spans="1:5" x14ac:dyDescent="0.15">
      <c r="B4" s="258" t="s">
        <v>41</v>
      </c>
      <c r="C4" s="47" t="s">
        <v>133</v>
      </c>
      <c r="D4" s="48"/>
      <c r="E4" s="62"/>
    </row>
    <row r="5" spans="1:5" x14ac:dyDescent="0.15">
      <c r="B5" s="259"/>
      <c r="C5" s="49" t="s">
        <v>235</v>
      </c>
      <c r="D5" s="50"/>
      <c r="E5" s="63"/>
    </row>
    <row r="6" spans="1:5" ht="15" x14ac:dyDescent="0.15">
      <c r="B6" s="259"/>
      <c r="C6" s="49" t="s">
        <v>184</v>
      </c>
      <c r="D6" s="50" t="s">
        <v>188</v>
      </c>
      <c r="E6" s="63"/>
    </row>
    <row r="7" spans="1:5" ht="15" x14ac:dyDescent="0.15">
      <c r="B7" s="259"/>
      <c r="C7" s="49" t="s">
        <v>35</v>
      </c>
      <c r="D7" s="50" t="s">
        <v>185</v>
      </c>
      <c r="E7" s="63"/>
    </row>
    <row r="8" spans="1:5" ht="15" x14ac:dyDescent="0.15">
      <c r="B8" s="259"/>
      <c r="C8" s="49" t="s">
        <v>40</v>
      </c>
      <c r="D8" s="50" t="s">
        <v>187</v>
      </c>
      <c r="E8" s="63"/>
    </row>
    <row r="9" spans="1:5" ht="16" thickBot="1" x14ac:dyDescent="0.2">
      <c r="B9" s="260"/>
      <c r="C9" s="51" t="s">
        <v>36</v>
      </c>
      <c r="D9" s="52" t="s">
        <v>186</v>
      </c>
      <c r="E9" s="64"/>
    </row>
    <row r="10" spans="1:5" ht="15" customHeight="1" x14ac:dyDescent="0.15">
      <c r="B10" s="261" t="s">
        <v>42</v>
      </c>
      <c r="C10" s="53" t="s">
        <v>130</v>
      </c>
      <c r="D10" s="54" t="s">
        <v>189</v>
      </c>
      <c r="E10" s="65"/>
    </row>
    <row r="11" spans="1:5" s="6" customFormat="1" ht="15.5" customHeight="1" x14ac:dyDescent="0.2">
      <c r="B11" s="262"/>
      <c r="C11" s="23" t="s">
        <v>132</v>
      </c>
      <c r="D11" s="56" t="s">
        <v>190</v>
      </c>
      <c r="E11" s="27"/>
    </row>
    <row r="12" spans="1:5" x14ac:dyDescent="0.15">
      <c r="B12" s="262"/>
      <c r="C12" s="55" t="s">
        <v>131</v>
      </c>
      <c r="D12" s="57"/>
      <c r="E12" s="66"/>
    </row>
    <row r="13" spans="1:5" ht="15" customHeight="1" x14ac:dyDescent="0.15">
      <c r="B13" s="262"/>
      <c r="C13" s="55" t="s">
        <v>191</v>
      </c>
      <c r="D13" s="57" t="s">
        <v>192</v>
      </c>
      <c r="E13" s="66"/>
    </row>
    <row r="14" spans="1:5" x14ac:dyDescent="0.15">
      <c r="B14" s="262"/>
      <c r="C14" s="55" t="s">
        <v>47</v>
      </c>
      <c r="D14" s="57"/>
      <c r="E14" s="66"/>
    </row>
    <row r="15" spans="1:5" ht="15" x14ac:dyDescent="0.15">
      <c r="B15" s="262"/>
      <c r="C15" s="55" t="s">
        <v>193</v>
      </c>
      <c r="D15" s="57" t="s">
        <v>196</v>
      </c>
      <c r="E15" s="66"/>
    </row>
    <row r="16" spans="1:5" ht="15" x14ac:dyDescent="0.15">
      <c r="B16" s="262"/>
      <c r="C16" s="55" t="s">
        <v>16</v>
      </c>
      <c r="D16" s="57" t="s">
        <v>194</v>
      </c>
      <c r="E16" s="66"/>
    </row>
    <row r="17" spans="2:5" ht="15" x14ac:dyDescent="0.15">
      <c r="B17" s="262"/>
      <c r="C17" s="55" t="s">
        <v>129</v>
      </c>
      <c r="D17" s="57" t="s">
        <v>195</v>
      </c>
      <c r="E17" s="66"/>
    </row>
    <row r="18" spans="2:5" x14ac:dyDescent="0.15">
      <c r="B18" s="262"/>
      <c r="C18" s="55" t="s">
        <v>197</v>
      </c>
      <c r="D18" s="57"/>
      <c r="E18" s="66"/>
    </row>
    <row r="19" spans="2:5" x14ac:dyDescent="0.15">
      <c r="B19" s="262"/>
      <c r="C19" s="55" t="s">
        <v>198</v>
      </c>
      <c r="D19" s="57"/>
      <c r="E19" s="66"/>
    </row>
    <row r="20" spans="2:5" ht="16" thickBot="1" x14ac:dyDescent="0.2">
      <c r="B20" s="263"/>
      <c r="C20" s="58" t="s">
        <v>37</v>
      </c>
      <c r="D20" s="59" t="s">
        <v>199</v>
      </c>
      <c r="E20" s="68"/>
    </row>
    <row r="21" spans="2:5" x14ac:dyDescent="0.15">
      <c r="B21" s="264" t="s">
        <v>44</v>
      </c>
      <c r="C21" s="53" t="s">
        <v>43</v>
      </c>
      <c r="D21" s="54"/>
      <c r="E21" s="69"/>
    </row>
    <row r="22" spans="2:5" x14ac:dyDescent="0.15">
      <c r="B22" s="209"/>
      <c r="C22" s="55" t="s">
        <v>134</v>
      </c>
      <c r="D22" s="57"/>
      <c r="E22" s="66"/>
    </row>
    <row r="23" spans="2:5" x14ac:dyDescent="0.15">
      <c r="B23" s="209"/>
      <c r="C23" s="55" t="s">
        <v>135</v>
      </c>
      <c r="D23" s="57"/>
      <c r="E23" s="66"/>
    </row>
    <row r="24" spans="2:5" x14ac:dyDescent="0.15">
      <c r="B24" s="209"/>
      <c r="C24" s="55" t="s">
        <v>149</v>
      </c>
      <c r="D24" s="266" t="s">
        <v>200</v>
      </c>
      <c r="E24" s="66"/>
    </row>
    <row r="25" spans="2:5" x14ac:dyDescent="0.15">
      <c r="B25" s="209"/>
      <c r="C25" s="55" t="s">
        <v>150</v>
      </c>
      <c r="D25" s="266"/>
      <c r="E25" s="66"/>
    </row>
    <row r="26" spans="2:5" x14ac:dyDescent="0.15">
      <c r="B26" s="209"/>
      <c r="C26" s="55" t="s">
        <v>151</v>
      </c>
      <c r="D26" s="266"/>
      <c r="E26" s="66"/>
    </row>
    <row r="27" spans="2:5" x14ac:dyDescent="0.15">
      <c r="B27" s="209"/>
      <c r="C27" s="55" t="s">
        <v>152</v>
      </c>
      <c r="D27" s="266"/>
      <c r="E27" s="66"/>
    </row>
    <row r="28" spans="2:5" x14ac:dyDescent="0.15">
      <c r="B28" s="209"/>
      <c r="C28" s="55" t="s">
        <v>153</v>
      </c>
      <c r="D28" s="266"/>
      <c r="E28" s="66"/>
    </row>
    <row r="29" spans="2:5" x14ac:dyDescent="0.15">
      <c r="B29" s="209"/>
      <c r="C29" s="55" t="s">
        <v>154</v>
      </c>
      <c r="D29" s="266"/>
      <c r="E29" s="66"/>
    </row>
    <row r="30" spans="2:5" x14ac:dyDescent="0.15">
      <c r="B30" s="209"/>
      <c r="C30" s="55" t="s">
        <v>155</v>
      </c>
      <c r="D30" s="266"/>
      <c r="E30" s="66"/>
    </row>
    <row r="31" spans="2:5" x14ac:dyDescent="0.15">
      <c r="B31" s="209"/>
      <c r="C31" s="55" t="s">
        <v>156</v>
      </c>
      <c r="D31" s="266"/>
      <c r="E31" s="66"/>
    </row>
    <row r="32" spans="2:5" x14ac:dyDescent="0.15">
      <c r="B32" s="209"/>
      <c r="C32" s="55" t="s">
        <v>157</v>
      </c>
      <c r="D32" s="266"/>
      <c r="E32" s="66"/>
    </row>
    <row r="33" spans="2:5" x14ac:dyDescent="0.15">
      <c r="B33" s="209"/>
      <c r="C33" s="55" t="s">
        <v>158</v>
      </c>
      <c r="D33" s="57"/>
      <c r="E33" s="66"/>
    </row>
    <row r="34" spans="2:5" x14ac:dyDescent="0.15">
      <c r="B34" s="209"/>
      <c r="C34" s="55" t="s">
        <v>160</v>
      </c>
      <c r="D34" s="266" t="s">
        <v>201</v>
      </c>
      <c r="E34" s="66"/>
    </row>
    <row r="35" spans="2:5" x14ac:dyDescent="0.15">
      <c r="B35" s="209"/>
      <c r="C35" s="55" t="s">
        <v>159</v>
      </c>
      <c r="D35" s="266"/>
      <c r="E35" s="66"/>
    </row>
    <row r="36" spans="2:5" x14ac:dyDescent="0.15">
      <c r="B36" s="209"/>
      <c r="C36" s="55" t="s">
        <v>161</v>
      </c>
      <c r="D36" s="266"/>
      <c r="E36" s="66"/>
    </row>
    <row r="37" spans="2:5" x14ac:dyDescent="0.15">
      <c r="B37" s="209"/>
      <c r="C37" s="55" t="s">
        <v>162</v>
      </c>
      <c r="D37" s="266"/>
      <c r="E37" s="66"/>
    </row>
    <row r="38" spans="2:5" x14ac:dyDescent="0.15">
      <c r="B38" s="209"/>
      <c r="C38" s="55" t="s">
        <v>163</v>
      </c>
      <c r="D38" s="266"/>
      <c r="E38" s="66"/>
    </row>
    <row r="39" spans="2:5" x14ac:dyDescent="0.15">
      <c r="B39" s="209"/>
      <c r="C39" s="55" t="s">
        <v>164</v>
      </c>
      <c r="D39" s="266"/>
      <c r="E39" s="66"/>
    </row>
    <row r="40" spans="2:5" x14ac:dyDescent="0.15">
      <c r="B40" s="209"/>
      <c r="C40" s="55" t="s">
        <v>165</v>
      </c>
      <c r="D40" s="266"/>
      <c r="E40" s="66"/>
    </row>
    <row r="41" spans="2:5" x14ac:dyDescent="0.15">
      <c r="B41" s="209"/>
      <c r="C41" s="55" t="s">
        <v>166</v>
      </c>
      <c r="D41" s="266"/>
      <c r="E41" s="66"/>
    </row>
    <row r="42" spans="2:5" x14ac:dyDescent="0.15">
      <c r="B42" s="209"/>
      <c r="C42" s="55" t="s">
        <v>167</v>
      </c>
      <c r="D42" s="266" t="s">
        <v>202</v>
      </c>
      <c r="E42" s="66"/>
    </row>
    <row r="43" spans="2:5" x14ac:dyDescent="0.15">
      <c r="B43" s="209"/>
      <c r="C43" s="55" t="s">
        <v>168</v>
      </c>
      <c r="D43" s="266"/>
      <c r="E43" s="66"/>
    </row>
    <row r="44" spans="2:5" x14ac:dyDescent="0.15">
      <c r="B44" s="209"/>
      <c r="C44" s="55" t="s">
        <v>169</v>
      </c>
      <c r="D44" s="266"/>
      <c r="E44" s="66"/>
    </row>
    <row r="45" spans="2:5" x14ac:dyDescent="0.15">
      <c r="B45" s="209"/>
      <c r="C45" s="55" t="s">
        <v>170</v>
      </c>
      <c r="D45" s="266" t="s">
        <v>203</v>
      </c>
      <c r="E45" s="66"/>
    </row>
    <row r="46" spans="2:5" x14ac:dyDescent="0.15">
      <c r="B46" s="209"/>
      <c r="C46" s="55" t="s">
        <v>171</v>
      </c>
      <c r="D46" s="266"/>
      <c r="E46" s="66"/>
    </row>
    <row r="47" spans="2:5" x14ac:dyDescent="0.15">
      <c r="B47" s="209"/>
      <c r="C47" s="55" t="s">
        <v>172</v>
      </c>
      <c r="D47" s="266"/>
      <c r="E47" s="66"/>
    </row>
    <row r="48" spans="2:5" ht="15" thickBot="1" x14ac:dyDescent="0.2">
      <c r="B48" s="265"/>
      <c r="C48" s="58" t="s">
        <v>173</v>
      </c>
      <c r="D48" s="267"/>
      <c r="E48" s="70"/>
    </row>
    <row r="49" spans="2:5" ht="16" customHeight="1" x14ac:dyDescent="0.15">
      <c r="B49" s="268" t="s">
        <v>46</v>
      </c>
      <c r="C49" s="53" t="s">
        <v>204</v>
      </c>
      <c r="D49" s="60" t="s">
        <v>205</v>
      </c>
      <c r="E49" s="65"/>
    </row>
    <row r="50" spans="2:5" ht="15" x14ac:dyDescent="0.15">
      <c r="B50" s="269"/>
      <c r="C50" s="55" t="s">
        <v>137</v>
      </c>
      <c r="D50" s="57" t="s">
        <v>206</v>
      </c>
      <c r="E50" s="66"/>
    </row>
    <row r="51" spans="2:5" x14ac:dyDescent="0.15">
      <c r="B51" s="269"/>
      <c r="C51" s="55" t="s">
        <v>136</v>
      </c>
      <c r="D51" s="57"/>
      <c r="E51" s="66"/>
    </row>
    <row r="52" spans="2:5" x14ac:dyDescent="0.15">
      <c r="B52" s="269"/>
      <c r="C52" s="55" t="s">
        <v>142</v>
      </c>
      <c r="D52" s="57"/>
      <c r="E52" s="66"/>
    </row>
    <row r="53" spans="2:5" x14ac:dyDescent="0.15">
      <c r="B53" s="269"/>
      <c r="C53" s="55" t="s">
        <v>143</v>
      </c>
      <c r="D53" s="57"/>
      <c r="E53" s="66"/>
    </row>
    <row r="54" spans="2:5" x14ac:dyDescent="0.15">
      <c r="B54" s="269"/>
      <c r="C54" s="55" t="s">
        <v>144</v>
      </c>
      <c r="D54" s="57"/>
      <c r="E54" s="66"/>
    </row>
    <row r="55" spans="2:5" x14ac:dyDescent="0.15">
      <c r="B55" s="269"/>
      <c r="C55" s="55" t="s">
        <v>138</v>
      </c>
      <c r="D55" s="57"/>
      <c r="E55" s="174"/>
    </row>
    <row r="56" spans="2:5" x14ac:dyDescent="0.15">
      <c r="B56" s="269"/>
      <c r="C56" s="55" t="s">
        <v>139</v>
      </c>
      <c r="D56" s="57"/>
      <c r="E56" s="66"/>
    </row>
    <row r="57" spans="2:5" x14ac:dyDescent="0.15">
      <c r="B57" s="269"/>
      <c r="C57" s="55" t="s">
        <v>145</v>
      </c>
      <c r="D57" s="57"/>
      <c r="E57" s="66"/>
    </row>
    <row r="58" spans="2:5" x14ac:dyDescent="0.15">
      <c r="B58" s="269"/>
      <c r="C58" s="55" t="s">
        <v>140</v>
      </c>
      <c r="D58" s="57"/>
      <c r="E58" s="66"/>
    </row>
    <row r="59" spans="2:5" ht="15" x14ac:dyDescent="0.15">
      <c r="B59" s="269"/>
      <c r="C59" s="55" t="s">
        <v>45</v>
      </c>
      <c r="D59" s="61" t="s">
        <v>207</v>
      </c>
      <c r="E59" s="66"/>
    </row>
    <row r="60" spans="2:5" ht="15" x14ac:dyDescent="0.15">
      <c r="B60" s="269"/>
      <c r="C60" s="55" t="s">
        <v>141</v>
      </c>
      <c r="D60" s="57" t="s">
        <v>208</v>
      </c>
      <c r="E60" s="66"/>
    </row>
    <row r="61" spans="2:5" ht="16" thickBot="1" x14ac:dyDescent="0.2">
      <c r="B61" s="270"/>
      <c r="C61" s="58" t="s">
        <v>38</v>
      </c>
      <c r="D61" s="59" t="s">
        <v>64</v>
      </c>
      <c r="E61" s="68"/>
    </row>
    <row r="62" spans="2:5" ht="15" customHeight="1" x14ac:dyDescent="0.15">
      <c r="B62" s="256" t="s">
        <v>48</v>
      </c>
      <c r="C62" s="53" t="s">
        <v>146</v>
      </c>
      <c r="D62" s="54" t="s">
        <v>210</v>
      </c>
      <c r="E62" s="69"/>
    </row>
    <row r="63" spans="2:5" ht="15" x14ac:dyDescent="0.15">
      <c r="B63" s="236"/>
      <c r="C63" s="55" t="s">
        <v>211</v>
      </c>
      <c r="D63" s="57" t="s">
        <v>209</v>
      </c>
      <c r="E63" s="66"/>
    </row>
    <row r="64" spans="2:5" ht="15" x14ac:dyDescent="0.15">
      <c r="B64" s="236"/>
      <c r="C64" s="55" t="s">
        <v>212</v>
      </c>
      <c r="D64" s="57" t="s">
        <v>213</v>
      </c>
      <c r="E64" s="66"/>
    </row>
    <row r="65" spans="2:5" ht="15" x14ac:dyDescent="0.15">
      <c r="B65" s="236"/>
      <c r="C65" s="55" t="s">
        <v>147</v>
      </c>
      <c r="D65" s="57" t="s">
        <v>214</v>
      </c>
      <c r="E65" s="66"/>
    </row>
    <row r="66" spans="2:5" ht="15" x14ac:dyDescent="0.15">
      <c r="B66" s="236"/>
      <c r="C66" s="55" t="s">
        <v>148</v>
      </c>
      <c r="D66" s="57" t="s">
        <v>215</v>
      </c>
      <c r="E66" s="66"/>
    </row>
    <row r="67" spans="2:5" ht="16" thickBot="1" x14ac:dyDescent="0.2">
      <c r="B67" s="257"/>
      <c r="C67" s="58" t="s">
        <v>39</v>
      </c>
      <c r="D67" s="59" t="s">
        <v>65</v>
      </c>
      <c r="E67" s="70"/>
    </row>
    <row r="68" spans="2:5" x14ac:dyDescent="0.15">
      <c r="B68" s="83"/>
    </row>
    <row r="69" spans="2:5" x14ac:dyDescent="0.15">
      <c r="B69" s="83"/>
    </row>
    <row r="70" spans="2:5" x14ac:dyDescent="0.15">
      <c r="B70" s="83"/>
    </row>
    <row r="71" spans="2:5" x14ac:dyDescent="0.15">
      <c r="B71" s="83"/>
    </row>
    <row r="72" spans="2:5" x14ac:dyDescent="0.15">
      <c r="B72" s="83"/>
    </row>
  </sheetData>
  <mergeCells count="10">
    <mergeCell ref="C2:E2"/>
    <mergeCell ref="B62:B67"/>
    <mergeCell ref="B4:B9"/>
    <mergeCell ref="B10:B20"/>
    <mergeCell ref="B21:B48"/>
    <mergeCell ref="D45:D48"/>
    <mergeCell ref="D24:D32"/>
    <mergeCell ref="D34:D41"/>
    <mergeCell ref="D42:D44"/>
    <mergeCell ref="B49:B6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F4F64-D5B1-4754-A149-92679540B316}">
  <sheetPr>
    <tabColor rgb="FF00B0F0"/>
  </sheetPr>
  <dimension ref="B1:E36"/>
  <sheetViews>
    <sheetView showGridLines="0" zoomScaleNormal="100" workbookViewId="0">
      <selection activeCell="C4" sqref="C4:C36"/>
    </sheetView>
  </sheetViews>
  <sheetFormatPr baseColWidth="10" defaultColWidth="10.83203125" defaultRowHeight="14" x14ac:dyDescent="0.15"/>
  <cols>
    <col min="1" max="1" width="1.6640625" style="45" customWidth="1"/>
    <col min="2" max="2" width="22.83203125" style="45" customWidth="1"/>
    <col min="3" max="3" width="24.6640625" style="71" customWidth="1"/>
    <col min="4" max="4" width="38.6640625" style="45" bestFit="1" customWidth="1"/>
    <col min="5" max="5" width="22.83203125" style="45" customWidth="1"/>
    <col min="6" max="16384" width="10.83203125" style="45"/>
  </cols>
  <sheetData>
    <row r="1" spans="2:5" ht="19" x14ac:dyDescent="0.15">
      <c r="B1" s="82" t="s">
        <v>177</v>
      </c>
    </row>
    <row r="2" spans="2:5" ht="20" thickBot="1" x14ac:dyDescent="0.2">
      <c r="B2" s="82"/>
      <c r="C2" s="255" t="s">
        <v>244</v>
      </c>
      <c r="D2" s="255"/>
      <c r="E2" s="255"/>
    </row>
    <row r="3" spans="2:5" ht="25" customHeight="1" thickBot="1" x14ac:dyDescent="0.2">
      <c r="C3" s="77" t="s">
        <v>176</v>
      </c>
      <c r="D3" s="77" t="s">
        <v>49</v>
      </c>
      <c r="E3" s="78" t="s">
        <v>238</v>
      </c>
    </row>
    <row r="4" spans="2:5" x14ac:dyDescent="0.15">
      <c r="C4" s="274" t="s">
        <v>183</v>
      </c>
      <c r="D4" s="69" t="s">
        <v>33</v>
      </c>
      <c r="E4" s="72"/>
    </row>
    <row r="5" spans="2:5" x14ac:dyDescent="0.15">
      <c r="C5" s="275"/>
      <c r="D5" s="66" t="s">
        <v>30</v>
      </c>
      <c r="E5" s="73"/>
    </row>
    <row r="6" spans="2:5" x14ac:dyDescent="0.15">
      <c r="C6" s="275"/>
      <c r="D6" s="66" t="s">
        <v>29</v>
      </c>
      <c r="E6" s="73"/>
    </row>
    <row r="7" spans="2:5" x14ac:dyDescent="0.15">
      <c r="C7" s="275"/>
      <c r="D7" s="66" t="s">
        <v>19</v>
      </c>
      <c r="E7" s="73"/>
    </row>
    <row r="8" spans="2:5" x14ac:dyDescent="0.15">
      <c r="C8" s="275"/>
      <c r="D8" s="66" t="s">
        <v>20</v>
      </c>
      <c r="E8" s="73"/>
    </row>
    <row r="9" spans="2:5" x14ac:dyDescent="0.15">
      <c r="C9" s="275"/>
      <c r="D9" s="66" t="s">
        <v>21</v>
      </c>
      <c r="E9" s="73"/>
    </row>
    <row r="10" spans="2:5" x14ac:dyDescent="0.15">
      <c r="C10" s="275"/>
      <c r="D10" s="66" t="s">
        <v>22</v>
      </c>
      <c r="E10" s="74"/>
    </row>
    <row r="11" spans="2:5" x14ac:dyDescent="0.15">
      <c r="C11" s="275"/>
      <c r="D11" s="66" t="s">
        <v>23</v>
      </c>
      <c r="E11" s="75"/>
    </row>
    <row r="12" spans="2:5" x14ac:dyDescent="0.15">
      <c r="C12" s="275"/>
      <c r="D12" s="66" t="s">
        <v>24</v>
      </c>
      <c r="E12" s="74"/>
    </row>
    <row r="13" spans="2:5" x14ac:dyDescent="0.15">
      <c r="C13" s="275"/>
      <c r="D13" s="66" t="s">
        <v>25</v>
      </c>
      <c r="E13" s="74"/>
    </row>
    <row r="14" spans="2:5" x14ac:dyDescent="0.15">
      <c r="C14" s="275"/>
      <c r="D14" s="66" t="s">
        <v>26</v>
      </c>
      <c r="E14" s="74"/>
    </row>
    <row r="15" spans="2:5" x14ac:dyDescent="0.15">
      <c r="C15" s="275"/>
      <c r="D15" s="66" t="s">
        <v>27</v>
      </c>
      <c r="E15" s="74"/>
    </row>
    <row r="16" spans="2:5" x14ac:dyDescent="0.15">
      <c r="C16" s="275"/>
      <c r="D16" s="66" t="s">
        <v>28</v>
      </c>
      <c r="E16" s="74"/>
    </row>
    <row r="17" spans="3:5" x14ac:dyDescent="0.15">
      <c r="C17" s="275"/>
      <c r="D17" s="66" t="s">
        <v>31</v>
      </c>
      <c r="E17" s="74"/>
    </row>
    <row r="18" spans="3:5" x14ac:dyDescent="0.15">
      <c r="C18" s="275"/>
      <c r="D18" s="66" t="s">
        <v>15</v>
      </c>
      <c r="E18" s="74"/>
    </row>
    <row r="19" spans="3:5" ht="15" thickBot="1" x14ac:dyDescent="0.2">
      <c r="C19" s="276"/>
      <c r="D19" s="68" t="s">
        <v>32</v>
      </c>
      <c r="E19" s="76"/>
    </row>
    <row r="20" spans="3:5" x14ac:dyDescent="0.15">
      <c r="C20" s="271" t="s">
        <v>182</v>
      </c>
      <c r="D20" s="69" t="s">
        <v>50</v>
      </c>
      <c r="E20" s="69"/>
    </row>
    <row r="21" spans="3:5" x14ac:dyDescent="0.15">
      <c r="C21" s="272"/>
      <c r="D21" s="66" t="s">
        <v>52</v>
      </c>
      <c r="E21" s="66"/>
    </row>
    <row r="22" spans="3:5" x14ac:dyDescent="0.15">
      <c r="C22" s="272"/>
      <c r="D22" s="66" t="s">
        <v>174</v>
      </c>
      <c r="E22" s="66"/>
    </row>
    <row r="23" spans="3:5" ht="15" thickBot="1" x14ac:dyDescent="0.2">
      <c r="C23" s="273"/>
      <c r="D23" s="70" t="s">
        <v>61</v>
      </c>
      <c r="E23" s="70"/>
    </row>
    <row r="24" spans="3:5" x14ac:dyDescent="0.15">
      <c r="C24" s="271" t="s">
        <v>7</v>
      </c>
      <c r="D24" s="69" t="s">
        <v>55</v>
      </c>
      <c r="E24" s="69"/>
    </row>
    <row r="25" spans="3:5" x14ac:dyDescent="0.15">
      <c r="C25" s="272"/>
      <c r="D25" s="66" t="s">
        <v>57</v>
      </c>
      <c r="E25" s="66"/>
    </row>
    <row r="26" spans="3:5" x14ac:dyDescent="0.15">
      <c r="C26" s="272"/>
      <c r="D26" s="66" t="s">
        <v>58</v>
      </c>
      <c r="E26" s="66"/>
    </row>
    <row r="27" spans="3:5" x14ac:dyDescent="0.15">
      <c r="C27" s="272"/>
      <c r="D27" s="66" t="s">
        <v>59</v>
      </c>
      <c r="E27" s="66"/>
    </row>
    <row r="28" spans="3:5" ht="15" thickBot="1" x14ac:dyDescent="0.2">
      <c r="C28" s="273"/>
      <c r="D28" s="70" t="s">
        <v>60</v>
      </c>
      <c r="E28" s="70"/>
    </row>
    <row r="29" spans="3:5" x14ac:dyDescent="0.15">
      <c r="C29" s="271" t="s">
        <v>34</v>
      </c>
      <c r="D29" s="69" t="s">
        <v>51</v>
      </c>
      <c r="E29" s="69"/>
    </row>
    <row r="30" spans="3:5" x14ac:dyDescent="0.15">
      <c r="C30" s="272"/>
      <c r="D30" s="66" t="s">
        <v>53</v>
      </c>
      <c r="E30" s="66"/>
    </row>
    <row r="31" spans="3:5" ht="15" thickBot="1" x14ac:dyDescent="0.2">
      <c r="C31" s="273"/>
      <c r="D31" s="70" t="s">
        <v>54</v>
      </c>
      <c r="E31" s="70"/>
    </row>
    <row r="32" spans="3:5" x14ac:dyDescent="0.15">
      <c r="C32" s="271" t="s">
        <v>175</v>
      </c>
      <c r="D32" s="69" t="s">
        <v>63</v>
      </c>
      <c r="E32" s="69"/>
    </row>
    <row r="33" spans="3:5" ht="15" thickBot="1" x14ac:dyDescent="0.2">
      <c r="C33" s="273"/>
      <c r="D33" s="70" t="s">
        <v>62</v>
      </c>
      <c r="E33" s="70"/>
    </row>
    <row r="34" spans="3:5" x14ac:dyDescent="0.15">
      <c r="C34" s="271" t="s">
        <v>178</v>
      </c>
      <c r="D34" s="69" t="s">
        <v>56</v>
      </c>
      <c r="E34" s="69"/>
    </row>
    <row r="35" spans="3:5" x14ac:dyDescent="0.15">
      <c r="C35" s="272"/>
      <c r="D35" s="66" t="s">
        <v>8</v>
      </c>
      <c r="E35" s="66"/>
    </row>
    <row r="36" spans="3:5" ht="15" thickBot="1" x14ac:dyDescent="0.2">
      <c r="C36" s="273"/>
      <c r="D36" s="70" t="s">
        <v>53</v>
      </c>
      <c r="E36" s="70"/>
    </row>
  </sheetData>
  <mergeCells count="7">
    <mergeCell ref="C2:E2"/>
    <mergeCell ref="C34:C36"/>
    <mergeCell ref="C4:C19"/>
    <mergeCell ref="C20:C23"/>
    <mergeCell ref="C24:C28"/>
    <mergeCell ref="C29:C31"/>
    <mergeCell ref="C32:C3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2344E-0764-40A7-8C89-1B78CD7FC0F6}">
  <sheetPr>
    <tabColor rgb="FF92D050"/>
  </sheetPr>
  <dimension ref="A1:G79"/>
  <sheetViews>
    <sheetView showGridLines="0" zoomScaleNormal="100" workbookViewId="0">
      <selection activeCell="D13" sqref="D13"/>
    </sheetView>
  </sheetViews>
  <sheetFormatPr baseColWidth="10" defaultColWidth="10.83203125" defaultRowHeight="14" x14ac:dyDescent="0.15"/>
  <cols>
    <col min="1" max="1" width="21.6640625" style="45" customWidth="1"/>
    <col min="2" max="2" width="32.6640625" style="45" customWidth="1"/>
    <col min="3" max="3" width="36.6640625" style="44" customWidth="1"/>
    <col min="4" max="4" width="51.1640625" style="45" bestFit="1" customWidth="1"/>
    <col min="5" max="5" width="61.5" style="45" customWidth="1"/>
    <col min="6" max="6" width="52.83203125" style="45" bestFit="1" customWidth="1"/>
    <col min="7" max="7" width="33.5" style="45" customWidth="1"/>
    <col min="8" max="16384" width="10.83203125" style="45"/>
  </cols>
  <sheetData>
    <row r="1" spans="1:3" ht="30" customHeight="1" thickBot="1" x14ac:dyDescent="0.2">
      <c r="A1" s="81" t="s">
        <v>241</v>
      </c>
      <c r="C1" s="45"/>
    </row>
    <row r="2" spans="1:3" ht="27" customHeight="1" thickBot="1" x14ac:dyDescent="0.2">
      <c r="B2" s="79" t="s">
        <v>180</v>
      </c>
      <c r="C2" s="78" t="s">
        <v>181</v>
      </c>
    </row>
    <row r="3" spans="1:3" x14ac:dyDescent="0.15">
      <c r="B3" s="1" t="s">
        <v>73</v>
      </c>
      <c r="C3" s="5" t="s">
        <v>83</v>
      </c>
    </row>
    <row r="4" spans="1:3" x14ac:dyDescent="0.15">
      <c r="B4" s="2" t="s">
        <v>74</v>
      </c>
      <c r="C4" s="2" t="s">
        <v>84</v>
      </c>
    </row>
    <row r="5" spans="1:3" x14ac:dyDescent="0.15">
      <c r="B5" s="2" t="s">
        <v>75</v>
      </c>
      <c r="C5" s="2" t="s">
        <v>89</v>
      </c>
    </row>
    <row r="6" spans="1:3" x14ac:dyDescent="0.15">
      <c r="B6" s="2" t="s">
        <v>76</v>
      </c>
      <c r="C6" s="2" t="s">
        <v>99</v>
      </c>
    </row>
    <row r="7" spans="1:3" x14ac:dyDescent="0.15">
      <c r="B7" s="2" t="s">
        <v>77</v>
      </c>
      <c r="C7" s="2" t="s">
        <v>100</v>
      </c>
    </row>
    <row r="8" spans="1:3" s="6" customFormat="1" ht="15" customHeight="1" x14ac:dyDescent="0.2">
      <c r="B8" s="4" t="s">
        <v>78</v>
      </c>
      <c r="C8" s="4" t="s">
        <v>105</v>
      </c>
    </row>
    <row r="9" spans="1:3" x14ac:dyDescent="0.15">
      <c r="B9" s="2" t="s">
        <v>79</v>
      </c>
      <c r="C9" s="2" t="s">
        <v>5</v>
      </c>
    </row>
    <row r="10" spans="1:3" s="6" customFormat="1" x14ac:dyDescent="0.2">
      <c r="B10" s="2" t="s">
        <v>80</v>
      </c>
      <c r="C10" s="2" t="s">
        <v>108</v>
      </c>
    </row>
    <row r="11" spans="1:3" x14ac:dyDescent="0.15">
      <c r="B11" s="2" t="s">
        <v>81</v>
      </c>
      <c r="C11" s="2" t="s">
        <v>6</v>
      </c>
    </row>
    <row r="12" spans="1:3" x14ac:dyDescent="0.15">
      <c r="B12" s="2" t="s">
        <v>82</v>
      </c>
      <c r="C12" s="2" t="s">
        <v>110</v>
      </c>
    </row>
    <row r="13" spans="1:3" x14ac:dyDescent="0.15">
      <c r="B13" s="2" t="s">
        <v>85</v>
      </c>
      <c r="C13" s="2" t="s">
        <v>111</v>
      </c>
    </row>
    <row r="14" spans="1:3" x14ac:dyDescent="0.15">
      <c r="B14" s="2" t="s">
        <v>86</v>
      </c>
      <c r="C14" s="2" t="s">
        <v>4</v>
      </c>
    </row>
    <row r="15" spans="1:3" x14ac:dyDescent="0.15">
      <c r="B15" s="2" t="s">
        <v>87</v>
      </c>
      <c r="C15" s="2" t="s">
        <v>116</v>
      </c>
    </row>
    <row r="16" spans="1:3" ht="15" thickBot="1" x14ac:dyDescent="0.2">
      <c r="B16" s="2" t="s">
        <v>88</v>
      </c>
      <c r="C16" s="3" t="s">
        <v>125</v>
      </c>
    </row>
    <row r="17" spans="2:3" x14ac:dyDescent="0.15">
      <c r="B17" s="2" t="s">
        <v>90</v>
      </c>
      <c r="C17" s="45"/>
    </row>
    <row r="18" spans="2:3" x14ac:dyDescent="0.15">
      <c r="B18" s="2" t="s">
        <v>91</v>
      </c>
      <c r="C18" s="45"/>
    </row>
    <row r="19" spans="2:3" x14ac:dyDescent="0.15">
      <c r="B19" s="2" t="s">
        <v>92</v>
      </c>
      <c r="C19" s="45"/>
    </row>
    <row r="20" spans="2:3" x14ac:dyDescent="0.15">
      <c r="B20" s="2" t="s">
        <v>93</v>
      </c>
      <c r="C20" s="45"/>
    </row>
    <row r="21" spans="2:3" x14ac:dyDescent="0.15">
      <c r="B21" s="2" t="s">
        <v>94</v>
      </c>
      <c r="C21" s="45"/>
    </row>
    <row r="22" spans="2:3" x14ac:dyDescent="0.15">
      <c r="B22" s="2" t="s">
        <v>95</v>
      </c>
      <c r="C22" s="45"/>
    </row>
    <row r="23" spans="2:3" x14ac:dyDescent="0.15">
      <c r="B23" s="2" t="s">
        <v>96</v>
      </c>
      <c r="C23" s="45"/>
    </row>
    <row r="24" spans="2:3" x14ac:dyDescent="0.15">
      <c r="B24" s="2" t="s">
        <v>97</v>
      </c>
      <c r="C24" s="45"/>
    </row>
    <row r="25" spans="2:3" x14ac:dyDescent="0.15">
      <c r="B25" s="2" t="s">
        <v>98</v>
      </c>
      <c r="C25" s="45"/>
    </row>
    <row r="26" spans="2:3" x14ac:dyDescent="0.15">
      <c r="B26" s="2" t="s">
        <v>101</v>
      </c>
      <c r="C26" s="45"/>
    </row>
    <row r="27" spans="2:3" x14ac:dyDescent="0.15">
      <c r="B27" s="2" t="s">
        <v>102</v>
      </c>
      <c r="C27" s="45"/>
    </row>
    <row r="28" spans="2:3" x14ac:dyDescent="0.15">
      <c r="B28" s="2" t="s">
        <v>103</v>
      </c>
      <c r="C28" s="45"/>
    </row>
    <row r="29" spans="2:3" x14ac:dyDescent="0.15">
      <c r="B29" s="2" t="s">
        <v>104</v>
      </c>
      <c r="C29" s="45"/>
    </row>
    <row r="30" spans="2:3" x14ac:dyDescent="0.15">
      <c r="B30" s="2" t="s">
        <v>106</v>
      </c>
      <c r="C30" s="45"/>
    </row>
    <row r="31" spans="2:3" x14ac:dyDescent="0.15">
      <c r="B31" s="2" t="s">
        <v>107</v>
      </c>
      <c r="C31" s="45"/>
    </row>
    <row r="32" spans="2:3" x14ac:dyDescent="0.15">
      <c r="B32" s="2" t="s">
        <v>109</v>
      </c>
      <c r="C32" s="45"/>
    </row>
    <row r="33" spans="2:3" x14ac:dyDescent="0.15">
      <c r="B33" s="2" t="s">
        <v>112</v>
      </c>
      <c r="C33" s="45"/>
    </row>
    <row r="34" spans="2:3" x14ac:dyDescent="0.15">
      <c r="B34" s="2" t="s">
        <v>113</v>
      </c>
      <c r="C34" s="45"/>
    </row>
    <row r="35" spans="2:3" x14ac:dyDescent="0.15">
      <c r="B35" s="2" t="s">
        <v>114</v>
      </c>
      <c r="C35" s="45"/>
    </row>
    <row r="36" spans="2:3" x14ac:dyDescent="0.15">
      <c r="B36" s="2" t="s">
        <v>115</v>
      </c>
      <c r="C36" s="45"/>
    </row>
    <row r="37" spans="2:3" x14ac:dyDescent="0.15">
      <c r="B37" s="2" t="s">
        <v>117</v>
      </c>
      <c r="C37" s="45"/>
    </row>
    <row r="38" spans="2:3" x14ac:dyDescent="0.15">
      <c r="B38" s="2" t="s">
        <v>118</v>
      </c>
      <c r="C38" s="45"/>
    </row>
    <row r="39" spans="2:3" x14ac:dyDescent="0.15">
      <c r="B39" s="2" t="s">
        <v>119</v>
      </c>
      <c r="C39" s="45"/>
    </row>
    <row r="40" spans="2:3" x14ac:dyDescent="0.15">
      <c r="B40" s="2" t="s">
        <v>120</v>
      </c>
      <c r="C40" s="45"/>
    </row>
    <row r="41" spans="2:3" x14ac:dyDescent="0.15">
      <c r="B41" s="2" t="s">
        <v>121</v>
      </c>
      <c r="C41" s="45"/>
    </row>
    <row r="42" spans="2:3" x14ac:dyDescent="0.15">
      <c r="B42" s="2" t="s">
        <v>122</v>
      </c>
      <c r="C42" s="45"/>
    </row>
    <row r="43" spans="2:3" x14ac:dyDescent="0.15">
      <c r="B43" s="2" t="s">
        <v>123</v>
      </c>
      <c r="C43" s="45"/>
    </row>
    <row r="44" spans="2:3" x14ac:dyDescent="0.15">
      <c r="B44" s="2" t="s">
        <v>124</v>
      </c>
      <c r="C44" s="45"/>
    </row>
    <row r="45" spans="2:3" x14ac:dyDescent="0.15">
      <c r="B45" s="2" t="s">
        <v>126</v>
      </c>
      <c r="C45" s="45"/>
    </row>
    <row r="46" spans="2:3" x14ac:dyDescent="0.15">
      <c r="B46" s="2" t="s">
        <v>127</v>
      </c>
      <c r="C46" s="45"/>
    </row>
    <row r="47" spans="2:3" ht="15" customHeight="1" thickBot="1" x14ac:dyDescent="0.2">
      <c r="B47" s="3" t="s">
        <v>128</v>
      </c>
      <c r="C47" s="45"/>
    </row>
    <row r="48" spans="2:3" x14ac:dyDescent="0.15">
      <c r="C48" s="45"/>
    </row>
    <row r="49" spans="3:3" x14ac:dyDescent="0.15">
      <c r="C49" s="45"/>
    </row>
    <row r="50" spans="3:3" x14ac:dyDescent="0.15">
      <c r="C50" s="45"/>
    </row>
    <row r="51" spans="3:3" x14ac:dyDescent="0.15">
      <c r="C51" s="45"/>
    </row>
    <row r="52" spans="3:3" x14ac:dyDescent="0.15">
      <c r="C52" s="45"/>
    </row>
    <row r="53" spans="3:3" x14ac:dyDescent="0.15">
      <c r="C53" s="45"/>
    </row>
    <row r="54" spans="3:3" x14ac:dyDescent="0.15">
      <c r="C54" s="45"/>
    </row>
    <row r="55" spans="3:3" x14ac:dyDescent="0.15">
      <c r="C55" s="45"/>
    </row>
    <row r="56" spans="3:3" x14ac:dyDescent="0.15">
      <c r="C56" s="45"/>
    </row>
    <row r="57" spans="3:3" x14ac:dyDescent="0.15">
      <c r="C57" s="45"/>
    </row>
    <row r="58" spans="3:3" x14ac:dyDescent="0.15">
      <c r="C58" s="45"/>
    </row>
    <row r="59" spans="3:3" x14ac:dyDescent="0.15">
      <c r="C59" s="45"/>
    </row>
    <row r="60" spans="3:3" x14ac:dyDescent="0.15">
      <c r="C60" s="45"/>
    </row>
    <row r="61" spans="3:3" x14ac:dyDescent="0.15">
      <c r="C61" s="45"/>
    </row>
    <row r="62" spans="3:3" x14ac:dyDescent="0.15">
      <c r="C62" s="45"/>
    </row>
    <row r="63" spans="3:3" x14ac:dyDescent="0.15">
      <c r="C63" s="45"/>
    </row>
    <row r="64" spans="3:3" x14ac:dyDescent="0.15">
      <c r="C64" s="45"/>
    </row>
    <row r="65" spans="3:7" x14ac:dyDescent="0.15">
      <c r="C65" s="45"/>
    </row>
    <row r="66" spans="3:7" x14ac:dyDescent="0.15">
      <c r="C66" s="45"/>
    </row>
    <row r="67" spans="3:7" x14ac:dyDescent="0.15">
      <c r="C67" s="45"/>
    </row>
    <row r="68" spans="3:7" x14ac:dyDescent="0.15">
      <c r="C68" s="45"/>
    </row>
    <row r="69" spans="3:7" x14ac:dyDescent="0.15">
      <c r="C69" s="45"/>
    </row>
    <row r="70" spans="3:7" x14ac:dyDescent="0.15">
      <c r="C70" s="45"/>
    </row>
    <row r="71" spans="3:7" x14ac:dyDescent="0.15">
      <c r="C71" s="45"/>
    </row>
    <row r="72" spans="3:7" x14ac:dyDescent="0.15">
      <c r="C72" s="45"/>
    </row>
    <row r="73" spans="3:7" x14ac:dyDescent="0.15">
      <c r="C73" s="45"/>
    </row>
    <row r="74" spans="3:7" x14ac:dyDescent="0.15">
      <c r="C74" s="83"/>
    </row>
    <row r="75" spans="3:7" x14ac:dyDescent="0.15">
      <c r="C75" s="83"/>
    </row>
    <row r="76" spans="3:7" x14ac:dyDescent="0.15">
      <c r="C76" s="83"/>
    </row>
    <row r="77" spans="3:7" x14ac:dyDescent="0.15">
      <c r="C77" s="83"/>
    </row>
    <row r="78" spans="3:7" x14ac:dyDescent="0.15">
      <c r="C78" s="83"/>
    </row>
    <row r="79" spans="3:7" x14ac:dyDescent="0.15">
      <c r="G79" s="80"/>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f78e552-48dc-46f9-bef4-e14122d7af74" xsi:nil="true"/>
    <lcf76f155ced4ddcb4097134ff3c332f xmlns="1b58433b-7f6d-4567-b1e5-ce38292e8f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8D05A67EA2A0546A32A3B9E4A37D3D2" ma:contentTypeVersion="18" ma:contentTypeDescription="Ein neues Dokument erstellen." ma:contentTypeScope="" ma:versionID="301afcb302e831e04ac3bd1befc0091a">
  <xsd:schema xmlns:xsd="http://www.w3.org/2001/XMLSchema" xmlns:xs="http://www.w3.org/2001/XMLSchema" xmlns:p="http://schemas.microsoft.com/office/2006/metadata/properties" xmlns:ns2="1b58433b-7f6d-4567-b1e5-ce38292e8f28" xmlns:ns3="bf78e552-48dc-46f9-bef4-e14122d7af74" targetNamespace="http://schemas.microsoft.com/office/2006/metadata/properties" ma:root="true" ma:fieldsID="9f84bdda9d556526cbdb97fe01344fcd" ns2:_="" ns3:_="">
    <xsd:import namespace="1b58433b-7f6d-4567-b1e5-ce38292e8f28"/>
    <xsd:import namespace="bf78e552-48dc-46f9-bef4-e14122d7af7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58433b-7f6d-4567-b1e5-ce38292e8f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4ffeca53-fd77-4262-be62-08a93adffa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78e552-48dc-46f9-bef4-e14122d7af74"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f71c4103-ae7f-4a2f-9835-c923eb4b9870}" ma:internalName="TaxCatchAll" ma:showField="CatchAllData" ma:web="bf78e552-48dc-46f9-bef4-e14122d7af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AE57B2-B19E-45DE-AC30-C21D186E3A96}">
  <ds:schemaRefs>
    <ds:schemaRef ds:uri="http://schemas.microsoft.com/sharepoint/v3/contenttype/forms"/>
  </ds:schemaRefs>
</ds:datastoreItem>
</file>

<file path=customXml/itemProps2.xml><?xml version="1.0" encoding="utf-8"?>
<ds:datastoreItem xmlns:ds="http://schemas.openxmlformats.org/officeDocument/2006/customXml" ds:itemID="{8AD1607B-45EA-4518-9716-70D5759B365C}">
  <ds:schemaRefs>
    <ds:schemaRef ds:uri="http://schemas.microsoft.com/office/2006/metadata/properties"/>
    <ds:schemaRef ds:uri="http://schemas.microsoft.com/office/infopath/2007/PartnerControls"/>
    <ds:schemaRef ds:uri="bf78e552-48dc-46f9-bef4-e14122d7af74"/>
    <ds:schemaRef ds:uri="1b58433b-7f6d-4567-b1e5-ce38292e8f28"/>
  </ds:schemaRefs>
</ds:datastoreItem>
</file>

<file path=customXml/itemProps3.xml><?xml version="1.0" encoding="utf-8"?>
<ds:datastoreItem xmlns:ds="http://schemas.openxmlformats.org/officeDocument/2006/customXml" ds:itemID="{79D2896C-D738-4F19-9D10-B7E0FB1F70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58433b-7f6d-4567-b1e5-ce38292e8f28"/>
    <ds:schemaRef ds:uri="bf78e552-48dc-46f9-bef4-e14122d7af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Project 1</vt:lpstr>
      <vt:lpstr>Project n</vt:lpstr>
      <vt:lpstr>Services</vt:lpstr>
      <vt:lpstr>Material</vt:lpstr>
      <vt:lpstr>Sample 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 Ferraton</dc:creator>
  <cp:keywords/>
  <dc:description/>
  <cp:lastModifiedBy>Louise Roy</cp:lastModifiedBy>
  <cp:revision/>
  <cp:lastPrinted>2023-09-14T09:59:43Z</cp:lastPrinted>
  <dcterms:created xsi:type="dcterms:W3CDTF">2022-12-06T10:40:34Z</dcterms:created>
  <dcterms:modified xsi:type="dcterms:W3CDTF">2025-04-08T12:48:47Z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0x01010078D05A67EA2A0546A32A3B9E4A37D3D2</vt:lpwstr>
  </property>
  <property fmtid="{D5CDD505-2E9C-101B-9397-08002B2CF9AE}" pid="3" name="MediaServiceImageTags">
    <vt:lpwstr/>
  </property>
</Properties>
</file>